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485" windowHeight="13275" activeTab="0"/>
  </bookViews>
  <sheets>
    <sheet name="Листы1-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<sst xmlns="http://schemas.openxmlformats.org/spreadsheetml/2006/main" count="272" uniqueCount="187">
  <si>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</si>
  <si>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</si>
  <si>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</si>
  <si>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</si>
  <si>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</si>
  <si>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</si>
  <si>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</si>
  <si>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</si>
  <si>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</si>
  <si>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</si>
  <si>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</si>
  <si>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</si>
  <si>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</si>
  <si>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</si>
  <si>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</si>
  <si>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</si>
  <si>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</si>
  <si>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</si>
  <si>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</si>
  <si>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</si>
  <si>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I</t>
  </si>
  <si>
    <t>Структура затрат</t>
  </si>
  <si>
    <t>1</t>
  </si>
  <si>
    <t>1.1</t>
  </si>
  <si>
    <t>1.1.1</t>
  </si>
  <si>
    <t>1.1.1.1</t>
  </si>
  <si>
    <t>1.1.1.2</t>
  </si>
  <si>
    <t>1.1.1.3</t>
  </si>
  <si>
    <t>1.1.1.3.1</t>
  </si>
  <si>
    <t>1.1.2</t>
  </si>
  <si>
    <t>Фонд оплаты труда</t>
  </si>
  <si>
    <t>1.1.2.1</t>
  </si>
  <si>
    <t>1.1.3.1</t>
  </si>
  <si>
    <t>1.1.3</t>
  </si>
  <si>
    <t>в том числе транспортные услуги</t>
  </si>
  <si>
    <t>1.1.3.2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</si>
  <si>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</si>
  <si>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</si>
  <si>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</si>
  <si>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</si>
  <si>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</si>
  <si>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</si>
  <si>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</si>
  <si>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</si>
  <si>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</si>
  <si>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</si>
  <si>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</si>
  <si>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</si>
  <si>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</si>
  <si>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</si>
  <si>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</si>
  <si>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</si>
  <si>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</si>
  <si>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</si>
  <si>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</si>
  <si>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</si>
  <si>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</si>
  <si>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</si>
  <si>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</si>
  <si>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</si>
  <si>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</si>
  <si>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</si>
  <si>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</si>
  <si>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</si>
  <si>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</si>
  <si>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</si>
  <si>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</si>
  <si>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</si>
  <si>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</si>
  <si>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</si>
  <si>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</si>
  <si>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</si>
  <si>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</si>
  <si>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</si>
  <si>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</si>
  <si>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</si>
  <si>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</si>
  <si>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</si>
  <si>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</si>
  <si>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</si>
  <si>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</si>
  <si>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</si>
  <si>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</si>
  <si>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</si>
  <si>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</si>
  <si>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</si>
  <si>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</si>
  <si>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</si>
  <si>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</si>
  <si>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</si>
  <si>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</si>
  <si>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</si>
  <si>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</si>
  <si>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</si>
  <si>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</si>
  <si>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</si>
  <si>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</si>
  <si>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</si>
  <si>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</si>
  <si>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</si>
  <si>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</si>
  <si>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</si>
  <si>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</si>
  <si>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</si>
  <si>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</si>
  <si>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</si>
  <si>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</si>
  <si>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</si>
  <si>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</si>
  <si>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</si>
  <si>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</si>
  <si>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</si>
  <si>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</si>
  <si>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</si>
  <si>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</si>
  <si>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</si>
  <si>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</si>
  <si>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</si>
  <si>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</si>
  <si>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</si>
  <si>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</si>
  <si>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</si>
  <si>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</si>
  <si>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</si>
  <si>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</si>
  <si>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</si>
  <si>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</si>
  <si>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</si>
  <si>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</si>
  <si>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</si>
  <si>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</si>
  <si>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</si>
  <si>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</si>
  <si>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</si>
  <si>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</si>
  <si>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</si>
  <si>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</si>
  <si>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</si>
  <si>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</si>
  <si>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</si>
  <si>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</si>
  <si>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</si>
  <si>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</si>
  <si>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</si>
  <si>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</si>
  <si>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</si>
  <si>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</si>
  <si>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</si>
  <si>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</si>
  <si>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</si>
  <si>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</si>
  <si>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</si>
  <si>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</si>
  <si>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</si>
  <si>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</si>
  <si>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</si>
  <si>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</si>
  <si>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</si>
  <si>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</si>
  <si>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</si>
  <si>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</si>
  <si>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АО "ЮЭСК"</t>
  </si>
  <si>
    <t>в том числе на сырье, материалы, запасные части, инструмент, топливо</t>
  </si>
  <si>
    <t>Необходимая валовая выручка на содержание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</si>
  <si>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</si>
  <si>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Арендная плата офис, транспорт, нежилые помещения и пр.</t>
  </si>
  <si>
    <t>1.1.3.4</t>
  </si>
  <si>
    <t>1.1.3.5</t>
  </si>
  <si>
    <t>1.1.3.6</t>
  </si>
  <si>
    <t>Плата за подготовку, переподготовку кадров</t>
  </si>
  <si>
    <t>Командировочные расходы</t>
  </si>
  <si>
    <t>Представительские расходы</t>
  </si>
  <si>
    <t>Расходы на рекламу</t>
  </si>
  <si>
    <t>прочие расходы</t>
  </si>
  <si>
    <t>Услуги банков</t>
  </si>
  <si>
    <t>Энергия на хоз. Нужды</t>
  </si>
  <si>
    <t>Плата за транзит</t>
  </si>
  <si>
    <t>Оплата услуг ОАО «ФСК ЕЭС»</t>
  </si>
  <si>
    <t>1.2.12.1</t>
  </si>
  <si>
    <t>1.2.12.2</t>
  </si>
  <si>
    <t>1.2.12.3</t>
  </si>
  <si>
    <t>В связи с перераспределением затрат в тарифе между производством и передачей электрической энергии</t>
  </si>
  <si>
    <t>подстанций на i уровне напряжения 35 кВ</t>
  </si>
  <si>
    <t>2020</t>
  </si>
  <si>
    <t>2022</t>
  </si>
  <si>
    <t>4101101796</t>
  </si>
  <si>
    <t>410101001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</si>
</sst>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[$-FC19]d\ mmmm\ yyyy\ &quot;г.&quot;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/>
    </xf>
    <xf numFmtId="186" fontId="6" fillId="0" borderId="10" xfId="0" applyNumberFormat="1" applyFont="1" applyBorder="1" applyAlignment="1">
      <alignment vertical="center"/>
    </xf>
    <xf numFmtId="186" fontId="8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Border="1" applyAlignment="1">
      <alignment horizontal="right"/>
    </xf>
    <xf numFmtId="186" fontId="8" fillId="0" borderId="10" xfId="0" applyNumberFormat="1" applyFont="1" applyBorder="1" applyAlignment="1">
      <alignment vertical="center"/>
    </xf>
    <xf numFmtId="10" fontId="6" fillId="0" borderId="0" xfId="0" applyNumberFormat="1" applyFont="1" applyAlignment="1">
      <alignment horizontal="left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186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0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186" fontId="8" fillId="0" borderId="10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9" xfId="0" applyFont="1" applyBorder="1" applyAlignment="1">
      <alignment/>
    </xf>
    <xf numFmtId="189" fontId="6" fillId="0" borderId="10" xfId="0" applyNumberFormat="1" applyFont="1" applyFill="1" applyBorder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\&#1058;&#1072;&#1088;&#1080;&#1092;&#1099;%20&#1085;&#1072;%202022&#1075;\&#1059;&#1058;&#1042;&#1045;&#1056;&#1046;&#1044;&#1045;&#1053;&#1054;%20&#1056;&#1057;&#1058;&#1080;&#1062;%20&#1085;&#1072;%202022%20&#1075;\&#1069;&#1083;&#1077;&#1082;&#1090;&#1088;&#1086;\&#1056;&#1072;&#1089;&#1095;&#1077;&#1090;%20&#1056;&#1057;&#1058;_&#1040;&#1054;%20&#1070;&#1069;&#1057;&#1050;%20&#1087;&#1086;%20&#1069;&#1069;%202022%20%20&#1089;%20&#1091;&#1095;&#1077;&#1090;&#1086;&#1084;%20&#1091;&#1090;&#1086;&#1095;&#108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O\&#1058;&#1072;&#1088;&#1080;&#1092;&#1099;%20&#1085;&#1072;%202024&#1075;\&#1042;&#1080;&#1076;&#1099;%20&#1076;&#1077;&#1103;&#1090;&#1077;&#1083;&#1100;&#1085;&#1086;&#1089;&#1090;&#1080;\&#1057;&#1084;&#1077;&#1090;&#1072;%20&#1087;&#1086;%20&#1042;&#1048;&#1044;&#1040;&#1052;%20&#1076;&#1077;&#1103;&#1090;-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оверка техн.таблиц"/>
      <sheetName val="1.1."/>
      <sheetName val="1.2."/>
      <sheetName val="1.3."/>
      <sheetName val="форма 3.1"/>
      <sheetName val="форма 3.2"/>
      <sheetName val="форма 3.3"/>
      <sheetName val="4.1."/>
      <sheetName val="4.2."/>
      <sheetName val="2021"/>
      <sheetName val="2020"/>
      <sheetName val="топливо"/>
      <sheetName val="поставки"/>
      <sheetName val="перевозки"/>
      <sheetName val="!"/>
      <sheetName val="1"/>
      <sheetName val="2"/>
      <sheetName val="3"/>
      <sheetName val="3.1"/>
      <sheetName val="3.2"/>
      <sheetName val="4"/>
      <sheetName val="5.1"/>
      <sheetName val="5"/>
      <sheetName val="6"/>
      <sheetName val="7.1"/>
      <sheetName val="7.2"/>
      <sheetName val="8"/>
      <sheetName val="9"/>
      <sheetName val="10"/>
      <sheetName val="11"/>
      <sheetName val="Расчет цены газ"/>
      <sheetName val="Топливо 2018"/>
      <sheetName val="Отчет за 2020"/>
      <sheetName val="Топливо 2020"/>
      <sheetName val="12"/>
      <sheetName val="27 (1 пол) 2020"/>
      <sheetName val="27 (2 пол) 2020"/>
      <sheetName val="Прочие"/>
      <sheetName val="Доходы и расходы 2020"/>
      <sheetName val="амортизация 2020"/>
      <sheetName val="налоги 2020"/>
      <sheetName val="27 (1 пол) 2022"/>
      <sheetName val="27 (2 пол) 2022"/>
      <sheetName val="15"/>
      <sheetName val="15 пр "/>
      <sheetName val="15 транз+сбыт"/>
      <sheetName val="15 сбыт"/>
      <sheetName val="16"/>
      <sheetName val="21"/>
      <sheetName val="16(1)"/>
      <sheetName val="16(2)"/>
      <sheetName val="16(3)"/>
      <sheetName val="16(4)"/>
      <sheetName val="Лист5"/>
      <sheetName val="ЕСН_ФОТ"/>
      <sheetName val="17"/>
      <sheetName val="17(1)"/>
      <sheetName val="17(2)"/>
      <sheetName val="17(3)"/>
      <sheetName val="17(4)"/>
      <sheetName val="17.3"/>
      <sheetName val="17.4"/>
      <sheetName val="20"/>
      <sheetName val="21 пр"/>
      <sheetName val="21 перед+сбыт"/>
      <sheetName val="ФСТ"/>
      <sheetName val="01"/>
      <sheetName val="Таблица 2_КЭ"/>
      <sheetName val="Резj-2-раб.файл"/>
      <sheetName val="∆НРj-2"/>
      <sheetName val="∆РЭj-2"/>
      <sheetName val="Свод_ФАКТ 2020 (Ген)"/>
      <sheetName val="Вi-раб.файл"/>
      <sheetName val="∆НРi"/>
      <sheetName val="∆ЭПj"/>
      <sheetName val="ПОi"/>
      <sheetName val="КНКi"/>
      <sheetName val="∆НВВ сод i"/>
      <sheetName val="Свод_ФАКТ 2020"/>
      <sheetName val="22"/>
      <sheetName val="23"/>
      <sheetName val="24"/>
      <sheetName val="25"/>
      <sheetName val="27 (котловая) 1П 2014"/>
      <sheetName val="27 (котловая) 2П 2014"/>
      <sheetName val="26"/>
      <sheetName val="27 котловой"/>
      <sheetName val="27 котловой (2)"/>
      <sheetName val="27 (2)"/>
      <sheetName val="27 (1 пол)"/>
      <sheetName val="27 (2 пол)"/>
      <sheetName val="27 (котловая) 1П 2013"/>
      <sheetName val="27 (котловая) 2П 2013"/>
      <sheetName val="тарифное меню 2П"/>
      <sheetName val="27"/>
      <sheetName val=" свод"/>
      <sheetName val="29 (1 пол)"/>
      <sheetName val="29 (2 пол)"/>
      <sheetName val="27 (котловая) 1П 2017"/>
      <sheetName val="27 (котловая) 2П 2017"/>
      <sheetName val="зональные тарифы 2017"/>
      <sheetName val="29"/>
      <sheetName val="Лист2"/>
      <sheetName val="Д1_ОПЕР_20"/>
      <sheetName val="Д2_ОПЕР_21-22"/>
      <sheetName val="Д3_НЕПОД"/>
      <sheetName val="Д4_Рес"/>
      <sheetName val="Д9_свод"/>
      <sheetName val="15 транз"/>
      <sheetName val="Д1_ОПЕР_20_Пер"/>
      <sheetName val="СНиП23-01-99"/>
      <sheetName val="Сi"/>
      <sheetName val="Т_Д2 ОПЕР_20_Пер"/>
      <sheetName val="Д2_ОПЕР_21-22_Пер"/>
      <sheetName val="Д3_НЕПОД_Пер"/>
      <sheetName val="Д4_Рес_Пер"/>
      <sheetName val="Д9_свод_Пер"/>
      <sheetName val="вып"/>
      <sheetName val="Лист3"/>
      <sheetName val="Лист4"/>
      <sheetName val="выпад 15"/>
      <sheetName val="проверки"/>
      <sheetName val="создание нормативного запаса то"/>
    </sheetNames>
    <sheetDataSet>
      <sheetData sheetId="109">
        <row r="8">
          <cell r="Q8">
            <v>127059.32596011525</v>
          </cell>
        </row>
        <row r="10">
          <cell r="Q10">
            <v>94530.9560226916</v>
          </cell>
        </row>
        <row r="16">
          <cell r="Q16">
            <v>346938.85039507033</v>
          </cell>
        </row>
      </sheetData>
      <sheetData sheetId="110">
        <row r="13">
          <cell r="H13">
            <v>150.04920945571874</v>
          </cell>
        </row>
        <row r="14">
          <cell r="H14">
            <v>87.66816754258805</v>
          </cell>
        </row>
        <row r="15">
          <cell r="H15">
            <v>3174.5136539313253</v>
          </cell>
        </row>
        <row r="16">
          <cell r="C16">
            <v>0</v>
          </cell>
        </row>
        <row r="17">
          <cell r="C17">
            <v>0</v>
          </cell>
        </row>
        <row r="18">
          <cell r="H18">
            <v>11885.359825097263</v>
          </cell>
        </row>
        <row r="19">
          <cell r="H19">
            <v>896.58757725768</v>
          </cell>
        </row>
        <row r="20">
          <cell r="H20">
            <v>1193.5438218396002</v>
          </cell>
        </row>
      </sheetData>
      <sheetData sheetId="115">
        <row r="10">
          <cell r="I10">
            <v>94588.44910336792</v>
          </cell>
        </row>
        <row r="11">
          <cell r="I11">
            <v>6378.636121926544</v>
          </cell>
        </row>
        <row r="13">
          <cell r="I13">
            <v>7775.487654714313</v>
          </cell>
        </row>
        <row r="21">
          <cell r="I21">
            <v>101982.82232998405</v>
          </cell>
        </row>
        <row r="23">
          <cell r="I23">
            <v>34246.0032775033</v>
          </cell>
        </row>
        <row r="26">
          <cell r="I26">
            <v>19099.7950354793</v>
          </cell>
        </row>
      </sheetData>
      <sheetData sheetId="117">
        <row r="11">
          <cell r="J11">
            <v>587.6723958632695</v>
          </cell>
        </row>
        <row r="12">
          <cell r="J12">
            <v>192532.0557211323</v>
          </cell>
        </row>
        <row r="14">
          <cell r="J14">
            <v>-109302.40708616195</v>
          </cell>
        </row>
        <row r="15">
          <cell r="J15">
            <v>4354.132259081933</v>
          </cell>
        </row>
        <row r="16">
          <cell r="J16">
            <v>-127634.81306246131</v>
          </cell>
        </row>
        <row r="20">
          <cell r="J20">
            <v>-158000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 таб 2022"/>
      <sheetName val="15 таб 2023 "/>
      <sheetName val="15 таб 2024"/>
      <sheetName val="15 таб 2024 1 пол"/>
      <sheetName val="15 таб 2024 2 пол "/>
      <sheetName val="аренда"/>
      <sheetName val="аренда факт"/>
    </sheetNames>
    <sheetDataSet>
      <sheetData sheetId="0">
        <row r="7">
          <cell r="EA7">
            <v>25109.51835</v>
          </cell>
        </row>
        <row r="9">
          <cell r="EA9">
            <v>32309.360389999994</v>
          </cell>
        </row>
        <row r="12">
          <cell r="EA12">
            <v>54599.46196</v>
          </cell>
        </row>
        <row r="14">
          <cell r="EA14">
            <v>1948.67726</v>
          </cell>
        </row>
        <row r="15">
          <cell r="EA15">
            <v>103366.99040000001</v>
          </cell>
        </row>
        <row r="19">
          <cell r="EA19">
            <v>30134.771570000004</v>
          </cell>
        </row>
        <row r="21">
          <cell r="EA21">
            <v>47915.21098907106</v>
          </cell>
        </row>
        <row r="23">
          <cell r="EA23">
            <v>48331.62844</v>
          </cell>
        </row>
        <row r="24">
          <cell r="B24" t="str">
            <v>Средства на  страхование</v>
          </cell>
          <cell r="EA24">
            <v>341.07164000000006</v>
          </cell>
        </row>
        <row r="25">
          <cell r="EA25">
            <v>0.04894</v>
          </cell>
        </row>
        <row r="27">
          <cell r="EA27">
            <v>1520.1675900000005</v>
          </cell>
        </row>
        <row r="35">
          <cell r="EA35">
            <v>367.81849</v>
          </cell>
        </row>
        <row r="36">
          <cell r="EA36">
            <v>48.049339999999994</v>
          </cell>
        </row>
        <row r="37">
          <cell r="EA37">
            <v>164.05851999999996</v>
          </cell>
        </row>
        <row r="38">
          <cell r="EA38">
            <v>976.9976900000001</v>
          </cell>
        </row>
        <row r="39">
          <cell r="EA39">
            <v>28.30386</v>
          </cell>
        </row>
        <row r="40">
          <cell r="EA40">
            <v>49.198110000000014</v>
          </cell>
        </row>
        <row r="41">
          <cell r="EA41">
            <v>6991.763559999994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6:AQ134"/>
  <sheetViews>
    <sheetView tabSelected="1" zoomScalePageLayoutView="0" workbookViewId="0" topLeftCell="A1">
      <pane xSplit="39" ySplit="19" topLeftCell="AN20" activePane="bottomRight" state="frozen"/>
      <selection pane="topLeft" activeCell="A1" sqref="A1"/>
      <selection pane="topRight" activeCell="AN1" sqref="AN1"/>
      <selection pane="bottomLeft" activeCell="A20" sqref="A20"/>
      <selection pane="bottomRight" activeCell="AQ100" sqref="AQ100"/>
    </sheetView>
  </sheetViews>
  <sheetFormatPr defaultColWidth="1.37890625" defaultRowHeight="12.75"/>
  <cols>
    <col min="1" max="39" width="1.37890625" style="1" customWidth="1"/>
    <col min="40" max="41" width="11.375" style="1" customWidth="1"/>
    <col min="42" max="42" width="12.00390625" style="1" customWidth="1"/>
    <col min="43" max="43" width="18.75390625" style="1" customWidth="1"/>
    <col min="44" max="44" width="1.37890625" style="1" customWidth="1"/>
    <col min="45" max="16384" width="1.37890625" style="1" customWidth="1"/>
  </cols>
  <sheetData>
    <row r="1" s="2" customFormat="1" ht="11.25"/>
    <row r="2" s="2" customFormat="1" ht="11.25"/>
    <row r="3" s="2" customFormat="1" ht="11.25"/>
    <row r="4" s="4" customFormat="1" ht="15.75"/>
    <row r="5" s="4" customFormat="1" ht="15.75"/>
    <row r="6" spans="1:42" s="3" customFormat="1" ht="18.75">
      <c r="A6" s="42" t="s">
        <v>13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</row>
    <row r="7" spans="1:42" s="3" customFormat="1" ht="18.75">
      <c r="A7" s="42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</row>
    <row r="8" spans="1:42" s="3" customFormat="1" ht="18.75">
      <c r="A8" s="42" t="s">
        <v>14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</row>
    <row r="9" spans="1:42" s="3" customFormat="1" ht="18.75">
      <c r="A9" s="42" t="s">
        <v>131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</row>
    <row r="10" spans="1:42" s="3" customFormat="1" ht="18.75">
      <c r="A10" s="42" t="s">
        <v>132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</row>
    <row r="11" s="4" customFormat="1" ht="15.75"/>
    <row r="12" s="4" customFormat="1" ht="15.75"/>
    <row r="13" spans="2:42" s="5" customFormat="1" ht="15.75">
      <c r="B13" s="6" t="s">
        <v>15</v>
      </c>
      <c r="V13" s="55" t="s">
        <v>161</v>
      </c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</row>
    <row r="14" spans="2:40" s="5" customFormat="1" ht="15.75">
      <c r="B14" s="6" t="s">
        <v>16</v>
      </c>
      <c r="F14" s="51" t="s">
        <v>185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</row>
    <row r="15" spans="2:40" s="5" customFormat="1" ht="15.75">
      <c r="B15" s="6" t="s">
        <v>17</v>
      </c>
      <c r="F15" s="51" t="s">
        <v>186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</row>
    <row r="16" spans="2:40" s="5" customFormat="1" ht="15.75">
      <c r="B16" s="6" t="s">
        <v>18</v>
      </c>
      <c r="AC16" s="52" t="s">
        <v>183</v>
      </c>
      <c r="AD16" s="52"/>
      <c r="AE16" s="52"/>
      <c r="AF16" s="52"/>
      <c r="AG16" s="52"/>
      <c r="AH16" s="52"/>
      <c r="AI16" s="53" t="s">
        <v>19</v>
      </c>
      <c r="AJ16" s="53"/>
      <c r="AK16" s="52" t="s">
        <v>184</v>
      </c>
      <c r="AL16" s="52"/>
      <c r="AM16" s="52"/>
      <c r="AN16" s="52"/>
    </row>
    <row r="17" s="4" customFormat="1" ht="15.75"/>
    <row r="18" spans="1:42" s="7" customFormat="1" ht="12.75">
      <c r="A18" s="43" t="s">
        <v>1</v>
      </c>
      <c r="B18" s="43"/>
      <c r="C18" s="43"/>
      <c r="D18" s="43"/>
      <c r="E18" s="43"/>
      <c r="F18" s="43"/>
      <c r="G18" s="43" t="s">
        <v>2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3</v>
      </c>
      <c r="AI18" s="43"/>
      <c r="AJ18" s="43"/>
      <c r="AK18" s="43"/>
      <c r="AL18" s="43"/>
      <c r="AM18" s="43"/>
      <c r="AN18" s="41" t="s">
        <v>4</v>
      </c>
      <c r="AO18" s="41"/>
      <c r="AP18" s="12" t="s">
        <v>64</v>
      </c>
    </row>
    <row r="19" spans="1:42" s="7" customFormat="1" ht="12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11" t="s">
        <v>54</v>
      </c>
      <c r="AO19" s="11" t="s">
        <v>55</v>
      </c>
      <c r="AP19" s="11" t="s">
        <v>65</v>
      </c>
    </row>
    <row r="20" spans="1:42" s="7" customFormat="1" ht="15" customHeight="1">
      <c r="A20" s="45" t="s">
        <v>20</v>
      </c>
      <c r="B20" s="45"/>
      <c r="C20" s="45"/>
      <c r="D20" s="45"/>
      <c r="E20" s="45"/>
      <c r="F20" s="45"/>
      <c r="G20" s="26" t="s">
        <v>21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41" t="s">
        <v>80</v>
      </c>
      <c r="AI20" s="41"/>
      <c r="AJ20" s="41"/>
      <c r="AK20" s="41"/>
      <c r="AL20" s="41"/>
      <c r="AM20" s="41"/>
      <c r="AN20" s="14" t="s">
        <v>80</v>
      </c>
      <c r="AO20" s="14" t="s">
        <v>80</v>
      </c>
      <c r="AP20" s="13" t="s">
        <v>80</v>
      </c>
    </row>
    <row r="21" spans="1:43" s="7" customFormat="1" ht="13.5">
      <c r="A21" s="23" t="s">
        <v>22</v>
      </c>
      <c r="B21" s="24"/>
      <c r="C21" s="24"/>
      <c r="D21" s="24"/>
      <c r="E21" s="24"/>
      <c r="F21" s="25"/>
      <c r="G21" s="46" t="s">
        <v>163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27" t="s">
        <v>5</v>
      </c>
      <c r="AI21" s="27"/>
      <c r="AJ21" s="27"/>
      <c r="AK21" s="27"/>
      <c r="AL21" s="27"/>
      <c r="AM21" s="27"/>
      <c r="AN21" s="19">
        <f>AN22+AN46+AN78</f>
        <v>968524.6883834309</v>
      </c>
      <c r="AO21" s="19">
        <f>AO22+AO46+AO78</f>
        <v>353948.02545907104</v>
      </c>
      <c r="AP21" s="15" t="s">
        <v>181</v>
      </c>
      <c r="AQ21" s="22"/>
    </row>
    <row r="22" spans="1:43" s="7" customFormat="1" ht="15" customHeight="1">
      <c r="A22" s="48" t="s">
        <v>23</v>
      </c>
      <c r="B22" s="49"/>
      <c r="C22" s="49"/>
      <c r="D22" s="49"/>
      <c r="E22" s="49"/>
      <c r="F22" s="50"/>
      <c r="G22" s="26" t="s">
        <v>133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41" t="s">
        <v>5</v>
      </c>
      <c r="AI22" s="41"/>
      <c r="AJ22" s="41"/>
      <c r="AK22" s="41"/>
      <c r="AL22" s="41"/>
      <c r="AM22" s="41"/>
      <c r="AN22" s="20">
        <f>AN23+AN26+AN28+AN30+AN37+AN40</f>
        <v>585916.8546330013</v>
      </c>
      <c r="AO22" s="20">
        <f>AO23+AO26+AO28+AO30+AO37+AO40</f>
        <v>169412.05870999998</v>
      </c>
      <c r="AP22" s="15" t="s">
        <v>181</v>
      </c>
      <c r="AQ22" s="22"/>
    </row>
    <row r="23" spans="1:43" s="7" customFormat="1" ht="15" customHeight="1">
      <c r="A23" s="40" t="s">
        <v>24</v>
      </c>
      <c r="B23" s="40"/>
      <c r="C23" s="40"/>
      <c r="D23" s="40"/>
      <c r="E23" s="40"/>
      <c r="F23" s="40"/>
      <c r="G23" s="26" t="s">
        <v>6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1" t="s">
        <v>5</v>
      </c>
      <c r="AI23" s="41"/>
      <c r="AJ23" s="41"/>
      <c r="AK23" s="41"/>
      <c r="AL23" s="41"/>
      <c r="AM23" s="41"/>
      <c r="AN23" s="20">
        <f>AN24</f>
        <v>127059.32596011525</v>
      </c>
      <c r="AO23" s="20">
        <f>AO24</f>
        <v>25109.51835</v>
      </c>
      <c r="AP23" s="15" t="s">
        <v>181</v>
      </c>
      <c r="AQ23" s="22"/>
    </row>
    <row r="24" spans="1:43" s="7" customFormat="1" ht="24" customHeight="1">
      <c r="A24" s="23" t="s">
        <v>25</v>
      </c>
      <c r="B24" s="24"/>
      <c r="C24" s="24"/>
      <c r="D24" s="24"/>
      <c r="E24" s="24"/>
      <c r="F24" s="25"/>
      <c r="G24" s="46" t="s">
        <v>162</v>
      </c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27" t="s">
        <v>5</v>
      </c>
      <c r="AI24" s="27"/>
      <c r="AJ24" s="27"/>
      <c r="AK24" s="27"/>
      <c r="AL24" s="27"/>
      <c r="AM24" s="27"/>
      <c r="AN24" s="16">
        <f>'[1]15 транз'!$Q$8</f>
        <v>127059.32596011525</v>
      </c>
      <c r="AO24" s="16">
        <f>'[2]15 таб 2022'!$EA$7</f>
        <v>25109.51835</v>
      </c>
      <c r="AP24" s="15" t="s">
        <v>181</v>
      </c>
      <c r="AQ24" s="22"/>
    </row>
    <row r="25" spans="1:43" s="7" customFormat="1" ht="15" customHeight="1">
      <c r="A25" s="45" t="s">
        <v>26</v>
      </c>
      <c r="B25" s="45"/>
      <c r="C25" s="45"/>
      <c r="D25" s="45"/>
      <c r="E25" s="45"/>
      <c r="F25" s="45"/>
      <c r="G25" s="26" t="s">
        <v>134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41" t="s">
        <v>5</v>
      </c>
      <c r="AI25" s="41"/>
      <c r="AJ25" s="41"/>
      <c r="AK25" s="41"/>
      <c r="AL25" s="41"/>
      <c r="AM25" s="41"/>
      <c r="AN25" s="17">
        <v>0</v>
      </c>
      <c r="AO25" s="17">
        <v>0</v>
      </c>
      <c r="AP25" s="10"/>
      <c r="AQ25" s="22"/>
    </row>
    <row r="26" spans="1:43" s="7" customFormat="1" ht="12.75">
      <c r="A26" s="23" t="s">
        <v>27</v>
      </c>
      <c r="B26" s="24"/>
      <c r="C26" s="24"/>
      <c r="D26" s="24"/>
      <c r="E26" s="24"/>
      <c r="F26" s="25"/>
      <c r="G26" s="26" t="s">
        <v>164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 t="s">
        <v>5</v>
      </c>
      <c r="AI26" s="27"/>
      <c r="AJ26" s="27"/>
      <c r="AK26" s="27"/>
      <c r="AL26" s="27"/>
      <c r="AM26" s="27"/>
      <c r="AN26" s="16">
        <f>'[1]15 транз'!$Q$10</f>
        <v>94530.9560226916</v>
      </c>
      <c r="AO26" s="16">
        <f>'[2]15 таб 2022'!$EA$9</f>
        <v>32309.360389999994</v>
      </c>
      <c r="AP26" s="15" t="s">
        <v>181</v>
      </c>
      <c r="AQ26" s="22"/>
    </row>
    <row r="27" spans="1:43" s="7" customFormat="1" ht="15" customHeight="1">
      <c r="A27" s="45" t="s">
        <v>28</v>
      </c>
      <c r="B27" s="45"/>
      <c r="C27" s="45"/>
      <c r="D27" s="45"/>
      <c r="E27" s="45"/>
      <c r="F27" s="45"/>
      <c r="G27" s="26" t="s">
        <v>7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41" t="s">
        <v>5</v>
      </c>
      <c r="AI27" s="41"/>
      <c r="AJ27" s="41"/>
      <c r="AK27" s="41"/>
      <c r="AL27" s="41"/>
      <c r="AM27" s="41"/>
      <c r="AN27" s="17">
        <v>0</v>
      </c>
      <c r="AO27" s="17">
        <v>0</v>
      </c>
      <c r="AP27" s="10"/>
      <c r="AQ27" s="22"/>
    </row>
    <row r="28" spans="1:43" s="7" customFormat="1" ht="15" customHeight="1">
      <c r="A28" s="40" t="s">
        <v>29</v>
      </c>
      <c r="B28" s="40"/>
      <c r="C28" s="40"/>
      <c r="D28" s="40"/>
      <c r="E28" s="40"/>
      <c r="F28" s="40"/>
      <c r="G28" s="26" t="s">
        <v>30</v>
      </c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41" t="s">
        <v>5</v>
      </c>
      <c r="AI28" s="41"/>
      <c r="AJ28" s="41"/>
      <c r="AK28" s="41"/>
      <c r="AL28" s="41"/>
      <c r="AM28" s="41"/>
      <c r="AN28" s="17">
        <f>'[1]15 транз'!$Q$16</f>
        <v>346938.85039507033</v>
      </c>
      <c r="AO28" s="17">
        <f>'[2]15 таб 2022'!$EA$15</f>
        <v>103366.99040000001</v>
      </c>
      <c r="AP28" s="15" t="s">
        <v>181</v>
      </c>
      <c r="AQ28" s="22"/>
    </row>
    <row r="29" spans="1:43" s="7" customFormat="1" ht="15" customHeight="1">
      <c r="A29" s="40" t="s">
        <v>31</v>
      </c>
      <c r="B29" s="40"/>
      <c r="C29" s="40"/>
      <c r="D29" s="40"/>
      <c r="E29" s="40"/>
      <c r="F29" s="40"/>
      <c r="G29" s="26" t="s">
        <v>7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41" t="s">
        <v>5</v>
      </c>
      <c r="AI29" s="41"/>
      <c r="AJ29" s="41"/>
      <c r="AK29" s="41"/>
      <c r="AL29" s="41"/>
      <c r="AM29" s="41"/>
      <c r="AN29" s="17">
        <v>0</v>
      </c>
      <c r="AO29" s="17">
        <v>0</v>
      </c>
      <c r="AP29" s="10"/>
      <c r="AQ29" s="22"/>
    </row>
    <row r="30" spans="1:43" s="7" customFormat="1" ht="13.5">
      <c r="A30" s="23" t="s">
        <v>33</v>
      </c>
      <c r="B30" s="24"/>
      <c r="C30" s="24"/>
      <c r="D30" s="24"/>
      <c r="E30" s="24"/>
      <c r="F30" s="25"/>
      <c r="G30" s="26" t="s">
        <v>135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7" t="s">
        <v>5</v>
      </c>
      <c r="AI30" s="27"/>
      <c r="AJ30" s="27"/>
      <c r="AK30" s="27"/>
      <c r="AL30" s="27"/>
      <c r="AM30" s="27"/>
      <c r="AN30" s="21">
        <f>AN31+AN32+AN33+AN34+AN35+AN36</f>
        <v>15297.590856026894</v>
      </c>
      <c r="AO30" s="21">
        <f>AO31+AO32+AO33+AO34+AO35+AO36</f>
        <v>8626.189569999995</v>
      </c>
      <c r="AP30" s="15" t="s">
        <v>181</v>
      </c>
      <c r="AQ30" s="22"/>
    </row>
    <row r="31" spans="1:43" s="7" customFormat="1" ht="12.75">
      <c r="A31" s="57" t="s">
        <v>32</v>
      </c>
      <c r="B31" s="58"/>
      <c r="C31" s="58"/>
      <c r="D31" s="58"/>
      <c r="E31" s="58"/>
      <c r="F31" s="59"/>
      <c r="G31" s="26" t="s">
        <v>165</v>
      </c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  <c r="AI31" s="27"/>
      <c r="AJ31" s="27"/>
      <c r="AK31" s="27"/>
      <c r="AL31" s="27"/>
      <c r="AM31" s="27"/>
      <c r="AN31" s="18">
        <f>'[1]Д1_ОПЕР_20_Пер'!$H$13</f>
        <v>150.04920945571874</v>
      </c>
      <c r="AO31" s="18">
        <f>'[2]15 таб 2022'!$EA$35+'[2]15 таб 2022'!$EA$36</f>
        <v>415.86782999999997</v>
      </c>
      <c r="AP31" s="15" t="s">
        <v>181</v>
      </c>
      <c r="AQ31" s="22"/>
    </row>
    <row r="32" spans="1:43" s="7" customFormat="1" ht="12.75">
      <c r="A32" s="57" t="s">
        <v>35</v>
      </c>
      <c r="B32" s="58"/>
      <c r="C32" s="58"/>
      <c r="D32" s="58"/>
      <c r="E32" s="58"/>
      <c r="F32" s="59"/>
      <c r="G32" s="26" t="s">
        <v>169</v>
      </c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 t="s">
        <v>5</v>
      </c>
      <c r="AI32" s="27"/>
      <c r="AJ32" s="27"/>
      <c r="AK32" s="27"/>
      <c r="AL32" s="27"/>
      <c r="AM32" s="27"/>
      <c r="AN32" s="18">
        <f>'[1]Д1_ОПЕР_20_Пер'!$H$14</f>
        <v>87.66816754258805</v>
      </c>
      <c r="AO32" s="16">
        <f>'[2]15 таб 2022'!$EA$37</f>
        <v>164.05851999999996</v>
      </c>
      <c r="AP32" s="15" t="s">
        <v>181</v>
      </c>
      <c r="AQ32" s="22"/>
    </row>
    <row r="33" spans="1:43" s="7" customFormat="1" ht="12.75">
      <c r="A33" s="57" t="s">
        <v>138</v>
      </c>
      <c r="B33" s="58"/>
      <c r="C33" s="58"/>
      <c r="D33" s="58"/>
      <c r="E33" s="58"/>
      <c r="F33" s="59"/>
      <c r="G33" s="26" t="s">
        <v>170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7" t="s">
        <v>5</v>
      </c>
      <c r="AI33" s="27"/>
      <c r="AJ33" s="27"/>
      <c r="AK33" s="27"/>
      <c r="AL33" s="27"/>
      <c r="AM33" s="27"/>
      <c r="AN33" s="18">
        <f>'[1]Д1_ОПЕР_20_Пер'!$H$15</f>
        <v>3174.5136539313253</v>
      </c>
      <c r="AO33" s="16">
        <f>'[2]15 таб 2022'!$EA$38</f>
        <v>976.9976900000001</v>
      </c>
      <c r="AP33" s="15" t="s">
        <v>181</v>
      </c>
      <c r="AQ33" s="22"/>
    </row>
    <row r="34" spans="1:43" s="7" customFormat="1" ht="12.75">
      <c r="A34" s="57" t="s">
        <v>166</v>
      </c>
      <c r="B34" s="58"/>
      <c r="C34" s="58"/>
      <c r="D34" s="58"/>
      <c r="E34" s="58"/>
      <c r="F34" s="59"/>
      <c r="G34" s="26" t="s">
        <v>171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7" t="s">
        <v>5</v>
      </c>
      <c r="AI34" s="27"/>
      <c r="AJ34" s="27"/>
      <c r="AK34" s="27"/>
      <c r="AL34" s="27"/>
      <c r="AM34" s="27"/>
      <c r="AN34" s="18">
        <f>'[1]Д1_ОПЕР_20_Пер'!$C$16</f>
        <v>0</v>
      </c>
      <c r="AO34" s="16">
        <f>'[2]15 таб 2022'!$EA$39</f>
        <v>28.30386</v>
      </c>
      <c r="AP34" s="15" t="s">
        <v>181</v>
      </c>
      <c r="AQ34" s="22"/>
    </row>
    <row r="35" spans="1:43" s="7" customFormat="1" ht="12.75">
      <c r="A35" s="23" t="s">
        <v>167</v>
      </c>
      <c r="B35" s="24"/>
      <c r="C35" s="24"/>
      <c r="D35" s="24"/>
      <c r="E35" s="24"/>
      <c r="F35" s="25"/>
      <c r="G35" s="26" t="s">
        <v>172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7" t="s">
        <v>5</v>
      </c>
      <c r="AI35" s="27"/>
      <c r="AJ35" s="27"/>
      <c r="AK35" s="27"/>
      <c r="AL35" s="27"/>
      <c r="AM35" s="27"/>
      <c r="AN35" s="18">
        <f>'[1]Д1_ОПЕР_20_Пер'!$C$17</f>
        <v>0</v>
      </c>
      <c r="AO35" s="16">
        <f>'[2]15 таб 2022'!$EA$40</f>
        <v>49.198110000000014</v>
      </c>
      <c r="AP35" s="15" t="s">
        <v>181</v>
      </c>
      <c r="AQ35" s="22"/>
    </row>
    <row r="36" spans="1:43" s="7" customFormat="1" ht="12.75">
      <c r="A36" s="23" t="s">
        <v>168</v>
      </c>
      <c r="B36" s="24"/>
      <c r="C36" s="24"/>
      <c r="D36" s="24"/>
      <c r="E36" s="24"/>
      <c r="F36" s="25"/>
      <c r="G36" s="26" t="s">
        <v>173</v>
      </c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7" t="s">
        <v>5</v>
      </c>
      <c r="AI36" s="27"/>
      <c r="AJ36" s="27"/>
      <c r="AK36" s="27"/>
      <c r="AL36" s="27"/>
      <c r="AM36" s="27"/>
      <c r="AN36" s="18">
        <f>'[1]Д1_ОПЕР_20_Пер'!$H$18</f>
        <v>11885.359825097263</v>
      </c>
      <c r="AO36" s="16">
        <f>'[2]15 таб 2022'!$EA$41</f>
        <v>6991.763559999994</v>
      </c>
      <c r="AP36" s="15" t="s">
        <v>181</v>
      </c>
      <c r="AQ36" s="22"/>
    </row>
    <row r="37" spans="1:43" s="7" customFormat="1" ht="12.75">
      <c r="A37" s="23" t="s">
        <v>32</v>
      </c>
      <c r="B37" s="24"/>
      <c r="C37" s="24"/>
      <c r="D37" s="24"/>
      <c r="E37" s="24"/>
      <c r="F37" s="25"/>
      <c r="G37" s="26" t="s">
        <v>136</v>
      </c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7" t="s">
        <v>5</v>
      </c>
      <c r="AI37" s="27"/>
      <c r="AJ37" s="27"/>
      <c r="AK37" s="27"/>
      <c r="AL37" s="27"/>
      <c r="AM37" s="27"/>
      <c r="AN37" s="28">
        <f>'[1]Д1_ОПЕР_20_Пер'!$H$19</f>
        <v>896.58757725768</v>
      </c>
      <c r="AO37" s="28"/>
      <c r="AP37" s="29"/>
      <c r="AQ37" s="22"/>
    </row>
    <row r="38" spans="1:43" s="7" customFormat="1" ht="12" customHeight="1">
      <c r="A38" s="33"/>
      <c r="B38" s="34"/>
      <c r="C38" s="34"/>
      <c r="D38" s="34"/>
      <c r="E38" s="34"/>
      <c r="F38" s="35"/>
      <c r="G38" s="26" t="s">
        <v>137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7"/>
      <c r="AJ38" s="27"/>
      <c r="AK38" s="27"/>
      <c r="AL38" s="27"/>
      <c r="AM38" s="27"/>
      <c r="AN38" s="28"/>
      <c r="AO38" s="28"/>
      <c r="AP38" s="29"/>
      <c r="AQ38" s="22"/>
    </row>
    <row r="39" spans="1:43" s="7" customFormat="1" ht="15" customHeight="1">
      <c r="A39" s="40" t="s">
        <v>35</v>
      </c>
      <c r="B39" s="40"/>
      <c r="C39" s="40"/>
      <c r="D39" s="40"/>
      <c r="E39" s="40"/>
      <c r="F39" s="40"/>
      <c r="G39" s="26" t="s">
        <v>34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41" t="s">
        <v>5</v>
      </c>
      <c r="AI39" s="41"/>
      <c r="AJ39" s="41"/>
      <c r="AK39" s="41"/>
      <c r="AL39" s="41"/>
      <c r="AM39" s="41"/>
      <c r="AN39" s="17"/>
      <c r="AO39" s="17"/>
      <c r="AP39" s="10"/>
      <c r="AQ39" s="22"/>
    </row>
    <row r="40" spans="1:43" s="7" customFormat="1" ht="12.75">
      <c r="A40" s="23" t="s">
        <v>138</v>
      </c>
      <c r="B40" s="24"/>
      <c r="C40" s="24"/>
      <c r="D40" s="24"/>
      <c r="E40" s="24"/>
      <c r="F40" s="25"/>
      <c r="G40" s="26" t="s">
        <v>174</v>
      </c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7" t="s">
        <v>5</v>
      </c>
      <c r="AI40" s="27"/>
      <c r="AJ40" s="27"/>
      <c r="AK40" s="27"/>
      <c r="AL40" s="27"/>
      <c r="AM40" s="27"/>
      <c r="AN40" s="16">
        <f>'[1]Д1_ОПЕР_20_Пер'!$H$20</f>
        <v>1193.5438218396002</v>
      </c>
      <c r="AO40" s="16"/>
      <c r="AP40" s="15"/>
      <c r="AQ40" s="22"/>
    </row>
    <row r="41" spans="1:43" s="7" customFormat="1" ht="12.75">
      <c r="A41" s="23" t="s">
        <v>139</v>
      </c>
      <c r="B41" s="24"/>
      <c r="C41" s="24"/>
      <c r="D41" s="24"/>
      <c r="E41" s="24"/>
      <c r="F41" s="25"/>
      <c r="G41" s="26" t="s">
        <v>141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7" t="s">
        <v>5</v>
      </c>
      <c r="AI41" s="27"/>
      <c r="AJ41" s="27"/>
      <c r="AK41" s="27"/>
      <c r="AL41" s="27"/>
      <c r="AM41" s="27"/>
      <c r="AN41" s="28"/>
      <c r="AO41" s="28"/>
      <c r="AP41" s="29"/>
      <c r="AQ41" s="22"/>
    </row>
    <row r="42" spans="1:43" s="7" customFormat="1" ht="12.75">
      <c r="A42" s="30"/>
      <c r="B42" s="31"/>
      <c r="C42" s="31"/>
      <c r="D42" s="31"/>
      <c r="E42" s="31"/>
      <c r="F42" s="32"/>
      <c r="G42" s="26" t="s">
        <v>142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  <c r="AI42" s="27"/>
      <c r="AJ42" s="27"/>
      <c r="AK42" s="27"/>
      <c r="AL42" s="27"/>
      <c r="AM42" s="27"/>
      <c r="AN42" s="28"/>
      <c r="AO42" s="28"/>
      <c r="AP42" s="29"/>
      <c r="AQ42" s="22"/>
    </row>
    <row r="43" spans="1:43" s="7" customFormat="1" ht="12.75">
      <c r="A43" s="33"/>
      <c r="B43" s="34"/>
      <c r="C43" s="34"/>
      <c r="D43" s="34"/>
      <c r="E43" s="34"/>
      <c r="F43" s="35"/>
      <c r="G43" s="26" t="s">
        <v>143</v>
      </c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7"/>
      <c r="AI43" s="27"/>
      <c r="AJ43" s="27"/>
      <c r="AK43" s="27"/>
      <c r="AL43" s="27"/>
      <c r="AM43" s="27"/>
      <c r="AN43" s="28"/>
      <c r="AO43" s="28"/>
      <c r="AP43" s="29"/>
      <c r="AQ43" s="22"/>
    </row>
    <row r="44" spans="1:43" s="7" customFormat="1" ht="12.75">
      <c r="A44" s="23" t="s">
        <v>140</v>
      </c>
      <c r="B44" s="24"/>
      <c r="C44" s="24"/>
      <c r="D44" s="24"/>
      <c r="E44" s="24"/>
      <c r="F44" s="25"/>
      <c r="G44" s="26" t="s">
        <v>144</v>
      </c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 t="s">
        <v>5</v>
      </c>
      <c r="AI44" s="27"/>
      <c r="AJ44" s="27"/>
      <c r="AK44" s="27"/>
      <c r="AL44" s="27"/>
      <c r="AM44" s="27"/>
      <c r="AN44" s="28"/>
      <c r="AO44" s="28"/>
      <c r="AP44" s="29"/>
      <c r="AQ44" s="22"/>
    </row>
    <row r="45" spans="1:43" s="7" customFormat="1" ht="12.75">
      <c r="A45" s="33"/>
      <c r="B45" s="34"/>
      <c r="C45" s="34"/>
      <c r="D45" s="34"/>
      <c r="E45" s="34"/>
      <c r="F45" s="35"/>
      <c r="G45" s="26" t="s">
        <v>143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7"/>
      <c r="AI45" s="27"/>
      <c r="AJ45" s="27"/>
      <c r="AK45" s="27"/>
      <c r="AL45" s="27"/>
      <c r="AM45" s="27"/>
      <c r="AN45" s="28"/>
      <c r="AO45" s="28"/>
      <c r="AP45" s="29"/>
      <c r="AQ45" s="22"/>
    </row>
    <row r="46" spans="1:43" s="7" customFormat="1" ht="12.75">
      <c r="A46" s="23" t="s">
        <v>38</v>
      </c>
      <c r="B46" s="24"/>
      <c r="C46" s="24"/>
      <c r="D46" s="24"/>
      <c r="E46" s="24"/>
      <c r="F46" s="25"/>
      <c r="G46" s="26" t="s">
        <v>36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7" t="s">
        <v>5</v>
      </c>
      <c r="AI46" s="27"/>
      <c r="AJ46" s="27"/>
      <c r="AK46" s="27"/>
      <c r="AL46" s="27"/>
      <c r="AM46" s="27"/>
      <c r="AN46" s="47">
        <f>AN48+AN49+AN51+AN52+AN53+AN56+AN57+AN58+AN59+AN60+AN64+AN66+AN74</f>
        <v>457190.92163997097</v>
      </c>
      <c r="AO46" s="47">
        <f>AO48+AO49+AO51+AO52+AO53+AO56+AO57+AO58+AO59+AO60+AO64+AO66+AO74</f>
        <v>184535.96674907109</v>
      </c>
      <c r="AP46" s="29" t="s">
        <v>181</v>
      </c>
      <c r="AQ46" s="22"/>
    </row>
    <row r="47" spans="1:43" s="7" customFormat="1" ht="12.75">
      <c r="A47" s="33"/>
      <c r="B47" s="34"/>
      <c r="C47" s="34"/>
      <c r="D47" s="34"/>
      <c r="E47" s="34"/>
      <c r="F47" s="35"/>
      <c r="G47" s="26" t="s">
        <v>37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7"/>
      <c r="AI47" s="27"/>
      <c r="AJ47" s="27"/>
      <c r="AK47" s="27"/>
      <c r="AL47" s="27"/>
      <c r="AM47" s="27"/>
      <c r="AN47" s="47"/>
      <c r="AO47" s="47"/>
      <c r="AP47" s="29"/>
      <c r="AQ47" s="22"/>
    </row>
    <row r="48" spans="1:43" s="7" customFormat="1" ht="28.5" customHeight="1">
      <c r="A48" s="40" t="s">
        <v>39</v>
      </c>
      <c r="B48" s="40"/>
      <c r="C48" s="40"/>
      <c r="D48" s="40"/>
      <c r="E48" s="40"/>
      <c r="F48" s="40"/>
      <c r="G48" s="46" t="s">
        <v>177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1" t="s">
        <v>5</v>
      </c>
      <c r="AI48" s="41"/>
      <c r="AJ48" s="41"/>
      <c r="AK48" s="41"/>
      <c r="AL48" s="41"/>
      <c r="AM48" s="41"/>
      <c r="AN48" s="17"/>
      <c r="AO48" s="17"/>
      <c r="AP48" s="10"/>
      <c r="AQ48" s="22"/>
    </row>
    <row r="49" spans="1:43" s="7" customFormat="1" ht="12.75">
      <c r="A49" s="23" t="s">
        <v>40</v>
      </c>
      <c r="B49" s="24"/>
      <c r="C49" s="24"/>
      <c r="D49" s="24"/>
      <c r="E49" s="24"/>
      <c r="F49" s="25"/>
      <c r="G49" s="26" t="s">
        <v>66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7" t="s">
        <v>5</v>
      </c>
      <c r="AI49" s="27"/>
      <c r="AJ49" s="27"/>
      <c r="AK49" s="27"/>
      <c r="AL49" s="27"/>
      <c r="AM49" s="27"/>
      <c r="AN49" s="28"/>
      <c r="AO49" s="28"/>
      <c r="AP49" s="29"/>
      <c r="AQ49" s="22"/>
    </row>
    <row r="50" spans="1:43" s="7" customFormat="1" ht="12.75">
      <c r="A50" s="33"/>
      <c r="B50" s="34"/>
      <c r="C50" s="34"/>
      <c r="D50" s="34"/>
      <c r="E50" s="34"/>
      <c r="F50" s="35"/>
      <c r="G50" s="26" t="s">
        <v>67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7"/>
      <c r="AI50" s="27"/>
      <c r="AJ50" s="27"/>
      <c r="AK50" s="27"/>
      <c r="AL50" s="27"/>
      <c r="AM50" s="27"/>
      <c r="AN50" s="28"/>
      <c r="AO50" s="28"/>
      <c r="AP50" s="29"/>
      <c r="AQ50" s="22"/>
    </row>
    <row r="51" spans="1:43" s="7" customFormat="1" ht="15" customHeight="1">
      <c r="A51" s="40" t="s">
        <v>42</v>
      </c>
      <c r="B51" s="40"/>
      <c r="C51" s="40"/>
      <c r="D51" s="40"/>
      <c r="E51" s="40"/>
      <c r="F51" s="40"/>
      <c r="G51" s="26" t="s">
        <v>41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41" t="s">
        <v>5</v>
      </c>
      <c r="AI51" s="41"/>
      <c r="AJ51" s="41"/>
      <c r="AK51" s="41"/>
      <c r="AL51" s="41"/>
      <c r="AM51" s="41"/>
      <c r="AN51" s="17">
        <f>'[1]Д3_НЕПОД_Пер'!$I$11</f>
        <v>6378.636121926544</v>
      </c>
      <c r="AO51" s="17"/>
      <c r="AP51" s="10"/>
      <c r="AQ51" s="22"/>
    </row>
    <row r="52" spans="1:43" s="7" customFormat="1" ht="15" customHeight="1">
      <c r="A52" s="40" t="s">
        <v>46</v>
      </c>
      <c r="B52" s="40"/>
      <c r="C52" s="40"/>
      <c r="D52" s="40"/>
      <c r="E52" s="40"/>
      <c r="F52" s="40"/>
      <c r="G52" s="26" t="s">
        <v>43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41" t="s">
        <v>5</v>
      </c>
      <c r="AI52" s="41"/>
      <c r="AJ52" s="41"/>
      <c r="AK52" s="41"/>
      <c r="AL52" s="41"/>
      <c r="AM52" s="41"/>
      <c r="AN52" s="17">
        <f>'[1]Д3_НЕПОД_Пер'!$I$21</f>
        <v>101982.82232998405</v>
      </c>
      <c r="AO52" s="17">
        <f>'[2]15 таб 2022'!$EA$19</f>
        <v>30134.771570000004</v>
      </c>
      <c r="AP52" s="15" t="s">
        <v>181</v>
      </c>
      <c r="AQ52" s="22"/>
    </row>
    <row r="53" spans="1:43" s="7" customFormat="1" ht="12.75">
      <c r="A53" s="23" t="s">
        <v>47</v>
      </c>
      <c r="B53" s="24"/>
      <c r="C53" s="24"/>
      <c r="D53" s="24"/>
      <c r="E53" s="24"/>
      <c r="F53" s="25"/>
      <c r="G53" s="26" t="s">
        <v>146</v>
      </c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7" t="s">
        <v>5</v>
      </c>
      <c r="AI53" s="27"/>
      <c r="AJ53" s="27"/>
      <c r="AK53" s="27"/>
      <c r="AL53" s="27"/>
      <c r="AM53" s="27"/>
      <c r="AN53" s="28"/>
      <c r="AO53" s="28"/>
      <c r="AP53" s="29"/>
      <c r="AQ53" s="22"/>
    </row>
    <row r="54" spans="1:43" s="7" customFormat="1" ht="12.75">
      <c r="A54" s="30"/>
      <c r="B54" s="31"/>
      <c r="C54" s="31"/>
      <c r="D54" s="31"/>
      <c r="E54" s="31"/>
      <c r="F54" s="32"/>
      <c r="G54" s="26" t="s">
        <v>147</v>
      </c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7"/>
      <c r="AI54" s="27"/>
      <c r="AJ54" s="27"/>
      <c r="AK54" s="27"/>
      <c r="AL54" s="27"/>
      <c r="AM54" s="27"/>
      <c r="AN54" s="28"/>
      <c r="AO54" s="28"/>
      <c r="AP54" s="29"/>
      <c r="AQ54" s="22"/>
    </row>
    <row r="55" spans="1:43" s="7" customFormat="1" ht="12.75">
      <c r="A55" s="33"/>
      <c r="B55" s="34"/>
      <c r="C55" s="34"/>
      <c r="D55" s="34"/>
      <c r="E55" s="34"/>
      <c r="F55" s="35"/>
      <c r="G55" s="26" t="s">
        <v>148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7"/>
      <c r="AI55" s="27"/>
      <c r="AJ55" s="27"/>
      <c r="AK55" s="27"/>
      <c r="AL55" s="27"/>
      <c r="AM55" s="27"/>
      <c r="AN55" s="28"/>
      <c r="AO55" s="28"/>
      <c r="AP55" s="29"/>
      <c r="AQ55" s="22"/>
    </row>
    <row r="56" spans="1:43" s="7" customFormat="1" ht="15" customHeight="1">
      <c r="A56" s="40" t="s">
        <v>48</v>
      </c>
      <c r="B56" s="40"/>
      <c r="C56" s="40"/>
      <c r="D56" s="40"/>
      <c r="E56" s="40"/>
      <c r="F56" s="40"/>
      <c r="G56" s="26" t="s">
        <v>149</v>
      </c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41" t="s">
        <v>5</v>
      </c>
      <c r="AI56" s="41"/>
      <c r="AJ56" s="41"/>
      <c r="AK56" s="41"/>
      <c r="AL56" s="41"/>
      <c r="AM56" s="41"/>
      <c r="AN56" s="17">
        <f>'[1]Д3_НЕПОД_Пер'!$I$23</f>
        <v>34246.0032775033</v>
      </c>
      <c r="AO56" s="17">
        <f>'[2]15 таб 2022'!$EA$21</f>
        <v>47915.21098907106</v>
      </c>
      <c r="AP56" s="15" t="s">
        <v>181</v>
      </c>
      <c r="AQ56" s="22"/>
    </row>
    <row r="57" spans="1:43" s="7" customFormat="1" ht="15" customHeight="1">
      <c r="A57" s="40" t="s">
        <v>49</v>
      </c>
      <c r="B57" s="40"/>
      <c r="C57" s="40"/>
      <c r="D57" s="40"/>
      <c r="E57" s="40"/>
      <c r="F57" s="40"/>
      <c r="G57" s="26" t="s">
        <v>150</v>
      </c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41" t="s">
        <v>5</v>
      </c>
      <c r="AI57" s="41"/>
      <c r="AJ57" s="41"/>
      <c r="AK57" s="41"/>
      <c r="AL57" s="41"/>
      <c r="AM57" s="41"/>
      <c r="AN57" s="17">
        <f>'[1]Д9_свод_Пер'!$J$12</f>
        <v>192532.0557211323</v>
      </c>
      <c r="AO57" s="17"/>
      <c r="AP57" s="10"/>
      <c r="AQ57" s="22"/>
    </row>
    <row r="58" spans="1:43" s="7" customFormat="1" ht="15" customHeight="1">
      <c r="A58" s="40" t="s">
        <v>52</v>
      </c>
      <c r="B58" s="40"/>
      <c r="C58" s="40"/>
      <c r="D58" s="40"/>
      <c r="E58" s="40"/>
      <c r="F58" s="40"/>
      <c r="G58" s="26" t="s">
        <v>44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41" t="s">
        <v>5</v>
      </c>
      <c r="AI58" s="41"/>
      <c r="AJ58" s="41"/>
      <c r="AK58" s="41"/>
      <c r="AL58" s="41"/>
      <c r="AM58" s="41"/>
      <c r="AN58" s="17">
        <f>'[1]Д3_НЕПОД_Пер'!$I$26</f>
        <v>19099.7950354793</v>
      </c>
      <c r="AO58" s="17"/>
      <c r="AP58" s="10"/>
      <c r="AQ58" s="22"/>
    </row>
    <row r="59" spans="1:43" s="7" customFormat="1" ht="15" customHeight="1">
      <c r="A59" s="40" t="s">
        <v>145</v>
      </c>
      <c r="B59" s="40"/>
      <c r="C59" s="40"/>
      <c r="D59" s="40"/>
      <c r="E59" s="40"/>
      <c r="F59" s="40"/>
      <c r="G59" s="26" t="s">
        <v>45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41" t="s">
        <v>5</v>
      </c>
      <c r="AI59" s="41"/>
      <c r="AJ59" s="41"/>
      <c r="AK59" s="41"/>
      <c r="AL59" s="41"/>
      <c r="AM59" s="41"/>
      <c r="AN59" s="17">
        <f>'[1]Д3_НЕПОД_Пер'!$I$13</f>
        <v>7775.487654714313</v>
      </c>
      <c r="AO59" s="17">
        <f>'[2]15 таб 2022'!$EA$27+'[2]15 таб 2022'!$EA$25</f>
        <v>1520.2165300000004</v>
      </c>
      <c r="AP59" s="15" t="s">
        <v>181</v>
      </c>
      <c r="AQ59" s="22"/>
    </row>
    <row r="60" spans="1:43" s="7" customFormat="1" ht="12.75">
      <c r="A60" s="23" t="s">
        <v>151</v>
      </c>
      <c r="B60" s="24"/>
      <c r="C60" s="24"/>
      <c r="D60" s="24"/>
      <c r="E60" s="24"/>
      <c r="F60" s="25"/>
      <c r="G60" s="26" t="s">
        <v>68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7" t="s">
        <v>5</v>
      </c>
      <c r="AI60" s="27"/>
      <c r="AJ60" s="27"/>
      <c r="AK60" s="27"/>
      <c r="AL60" s="27"/>
      <c r="AM60" s="27"/>
      <c r="AN60" s="28"/>
      <c r="AO60" s="28"/>
      <c r="AP60" s="29"/>
      <c r="AQ60" s="22"/>
    </row>
    <row r="61" spans="1:43" s="7" customFormat="1" ht="12.75">
      <c r="A61" s="30"/>
      <c r="B61" s="31"/>
      <c r="C61" s="31"/>
      <c r="D61" s="31"/>
      <c r="E61" s="31"/>
      <c r="F61" s="32"/>
      <c r="G61" s="26" t="s">
        <v>69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7"/>
      <c r="AI61" s="27"/>
      <c r="AJ61" s="27"/>
      <c r="AK61" s="27"/>
      <c r="AL61" s="27"/>
      <c r="AM61" s="27"/>
      <c r="AN61" s="28"/>
      <c r="AO61" s="28"/>
      <c r="AP61" s="29"/>
      <c r="AQ61" s="22"/>
    </row>
    <row r="62" spans="1:43" s="7" customFormat="1" ht="12.75">
      <c r="A62" s="30"/>
      <c r="B62" s="31"/>
      <c r="C62" s="31"/>
      <c r="D62" s="31"/>
      <c r="E62" s="31"/>
      <c r="F62" s="32"/>
      <c r="G62" s="26" t="s">
        <v>70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7"/>
      <c r="AI62" s="27"/>
      <c r="AJ62" s="27"/>
      <c r="AK62" s="27"/>
      <c r="AL62" s="27"/>
      <c r="AM62" s="27"/>
      <c r="AN62" s="28"/>
      <c r="AO62" s="28"/>
      <c r="AP62" s="29"/>
      <c r="AQ62" s="22"/>
    </row>
    <row r="63" spans="1:43" s="7" customFormat="1" ht="12.75">
      <c r="A63" s="33"/>
      <c r="B63" s="34"/>
      <c r="C63" s="34"/>
      <c r="D63" s="34"/>
      <c r="E63" s="34"/>
      <c r="F63" s="35"/>
      <c r="G63" s="26" t="s">
        <v>71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7"/>
      <c r="AI63" s="27"/>
      <c r="AJ63" s="27"/>
      <c r="AK63" s="27"/>
      <c r="AL63" s="27"/>
      <c r="AM63" s="27"/>
      <c r="AN63" s="28"/>
      <c r="AO63" s="28"/>
      <c r="AP63" s="29"/>
      <c r="AQ63" s="22"/>
    </row>
    <row r="64" spans="1:43" s="7" customFormat="1" ht="12.75">
      <c r="A64" s="23" t="s">
        <v>152</v>
      </c>
      <c r="B64" s="24"/>
      <c r="C64" s="24"/>
      <c r="D64" s="24"/>
      <c r="E64" s="24"/>
      <c r="F64" s="25"/>
      <c r="G64" s="26" t="s">
        <v>50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7" t="s">
        <v>89</v>
      </c>
      <c r="AI64" s="27"/>
      <c r="AJ64" s="27"/>
      <c r="AK64" s="27"/>
      <c r="AL64" s="27"/>
      <c r="AM64" s="27"/>
      <c r="AN64" s="28"/>
      <c r="AO64" s="28">
        <v>86</v>
      </c>
      <c r="AP64" s="29"/>
      <c r="AQ64" s="22"/>
    </row>
    <row r="65" spans="1:43" s="7" customFormat="1" ht="12.75">
      <c r="A65" s="33"/>
      <c r="B65" s="34"/>
      <c r="C65" s="34"/>
      <c r="D65" s="34"/>
      <c r="E65" s="34"/>
      <c r="F65" s="35"/>
      <c r="G65" s="26" t="s">
        <v>51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7"/>
      <c r="AI65" s="27"/>
      <c r="AJ65" s="27"/>
      <c r="AK65" s="27"/>
      <c r="AL65" s="27"/>
      <c r="AM65" s="27"/>
      <c r="AN65" s="28"/>
      <c r="AO65" s="28"/>
      <c r="AP65" s="29"/>
      <c r="AQ65" s="22"/>
    </row>
    <row r="66" spans="1:43" s="7" customFormat="1" ht="12.75">
      <c r="A66" s="23" t="s">
        <v>153</v>
      </c>
      <c r="B66" s="24"/>
      <c r="C66" s="24"/>
      <c r="D66" s="24"/>
      <c r="E66" s="24"/>
      <c r="F66" s="25"/>
      <c r="G66" s="26" t="s">
        <v>56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7" t="s">
        <v>5</v>
      </c>
      <c r="AI66" s="27"/>
      <c r="AJ66" s="27"/>
      <c r="AK66" s="27"/>
      <c r="AL66" s="27"/>
      <c r="AM66" s="27"/>
      <c r="AN66" s="28"/>
      <c r="AO66" s="28"/>
      <c r="AP66" s="29"/>
      <c r="AQ66" s="22"/>
    </row>
    <row r="67" spans="1:43" s="7" customFormat="1" ht="12.75">
      <c r="A67" s="30"/>
      <c r="B67" s="31"/>
      <c r="C67" s="31"/>
      <c r="D67" s="31"/>
      <c r="E67" s="31"/>
      <c r="F67" s="32"/>
      <c r="G67" s="26" t="s">
        <v>57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7"/>
      <c r="AI67" s="27"/>
      <c r="AJ67" s="27"/>
      <c r="AK67" s="27"/>
      <c r="AL67" s="27"/>
      <c r="AM67" s="27"/>
      <c r="AN67" s="28"/>
      <c r="AO67" s="28"/>
      <c r="AP67" s="29"/>
      <c r="AQ67" s="22"/>
    </row>
    <row r="68" spans="1:43" s="7" customFormat="1" ht="12.75">
      <c r="A68" s="30"/>
      <c r="B68" s="31"/>
      <c r="C68" s="31"/>
      <c r="D68" s="31"/>
      <c r="E68" s="31"/>
      <c r="F68" s="32"/>
      <c r="G68" s="26" t="s">
        <v>58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7"/>
      <c r="AI68" s="27"/>
      <c r="AJ68" s="27"/>
      <c r="AK68" s="27"/>
      <c r="AL68" s="27"/>
      <c r="AM68" s="27"/>
      <c r="AN68" s="28"/>
      <c r="AO68" s="28"/>
      <c r="AP68" s="29"/>
      <c r="AQ68" s="22"/>
    </row>
    <row r="69" spans="1:43" s="7" customFormat="1" ht="12.75">
      <c r="A69" s="30"/>
      <c r="B69" s="31"/>
      <c r="C69" s="31"/>
      <c r="D69" s="31"/>
      <c r="E69" s="31"/>
      <c r="F69" s="32"/>
      <c r="G69" s="26" t="s">
        <v>59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7"/>
      <c r="AI69" s="27"/>
      <c r="AJ69" s="27"/>
      <c r="AK69" s="27"/>
      <c r="AL69" s="27"/>
      <c r="AM69" s="27"/>
      <c r="AN69" s="28"/>
      <c r="AO69" s="28"/>
      <c r="AP69" s="29"/>
      <c r="AQ69" s="22"/>
    </row>
    <row r="70" spans="1:43" s="7" customFormat="1" ht="12.75">
      <c r="A70" s="30"/>
      <c r="B70" s="31"/>
      <c r="C70" s="31"/>
      <c r="D70" s="31"/>
      <c r="E70" s="31"/>
      <c r="F70" s="32"/>
      <c r="G70" s="26" t="s">
        <v>60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7"/>
      <c r="AI70" s="27"/>
      <c r="AJ70" s="27"/>
      <c r="AK70" s="27"/>
      <c r="AL70" s="27"/>
      <c r="AM70" s="27"/>
      <c r="AN70" s="28"/>
      <c r="AO70" s="28"/>
      <c r="AP70" s="29"/>
      <c r="AQ70" s="22"/>
    </row>
    <row r="71" spans="1:43" s="7" customFormat="1" ht="12.75">
      <c r="A71" s="30"/>
      <c r="B71" s="31"/>
      <c r="C71" s="31"/>
      <c r="D71" s="31"/>
      <c r="E71" s="31"/>
      <c r="F71" s="32"/>
      <c r="G71" s="26" t="s">
        <v>61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7"/>
      <c r="AI71" s="27"/>
      <c r="AJ71" s="27"/>
      <c r="AK71" s="27"/>
      <c r="AL71" s="27"/>
      <c r="AM71" s="27"/>
      <c r="AN71" s="28"/>
      <c r="AO71" s="28"/>
      <c r="AP71" s="29"/>
      <c r="AQ71" s="22"/>
    </row>
    <row r="72" spans="1:43" s="7" customFormat="1" ht="12.75">
      <c r="A72" s="30"/>
      <c r="B72" s="31"/>
      <c r="C72" s="31"/>
      <c r="D72" s="31"/>
      <c r="E72" s="31"/>
      <c r="F72" s="32"/>
      <c r="G72" s="26" t="s">
        <v>62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7"/>
      <c r="AI72" s="27"/>
      <c r="AJ72" s="27"/>
      <c r="AK72" s="27"/>
      <c r="AL72" s="27"/>
      <c r="AM72" s="27"/>
      <c r="AN72" s="28"/>
      <c r="AO72" s="28"/>
      <c r="AP72" s="29"/>
      <c r="AQ72" s="22"/>
    </row>
    <row r="73" spans="1:43" s="7" customFormat="1" ht="12.75">
      <c r="A73" s="33"/>
      <c r="B73" s="34"/>
      <c r="C73" s="34"/>
      <c r="D73" s="34"/>
      <c r="E73" s="34"/>
      <c r="F73" s="35"/>
      <c r="G73" s="26" t="s">
        <v>63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7"/>
      <c r="AI73" s="27"/>
      <c r="AJ73" s="27"/>
      <c r="AK73" s="27"/>
      <c r="AL73" s="27"/>
      <c r="AM73" s="27"/>
      <c r="AN73" s="28"/>
      <c r="AO73" s="28"/>
      <c r="AP73" s="29"/>
      <c r="AQ73" s="22"/>
    </row>
    <row r="74" spans="1:43" s="7" customFormat="1" ht="13.5">
      <c r="A74" s="23" t="s">
        <v>154</v>
      </c>
      <c r="B74" s="24"/>
      <c r="C74" s="24"/>
      <c r="D74" s="24"/>
      <c r="E74" s="24"/>
      <c r="F74" s="25"/>
      <c r="G74" s="26" t="s">
        <v>155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7" t="s">
        <v>5</v>
      </c>
      <c r="AI74" s="27"/>
      <c r="AJ74" s="27"/>
      <c r="AK74" s="27"/>
      <c r="AL74" s="27"/>
      <c r="AM74" s="27"/>
      <c r="AN74" s="21">
        <f>AN75+AN76</f>
        <v>95176.12149923119</v>
      </c>
      <c r="AO74" s="21">
        <f>AO75+AO76</f>
        <v>104879.76766</v>
      </c>
      <c r="AP74" s="15" t="s">
        <v>181</v>
      </c>
      <c r="AQ74" s="22"/>
    </row>
    <row r="75" spans="1:43" s="7" customFormat="1" ht="12.75">
      <c r="A75" s="23" t="s">
        <v>178</v>
      </c>
      <c r="B75" s="24"/>
      <c r="C75" s="24"/>
      <c r="D75" s="24"/>
      <c r="E75" s="24"/>
      <c r="F75" s="25"/>
      <c r="G75" s="26" t="s">
        <v>175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7" t="s">
        <v>5</v>
      </c>
      <c r="AI75" s="27"/>
      <c r="AJ75" s="27"/>
      <c r="AK75" s="27"/>
      <c r="AL75" s="27"/>
      <c r="AM75" s="27"/>
      <c r="AN75" s="18">
        <f>'[1]Д9_свод_Пер'!$J$11</f>
        <v>587.6723958632695</v>
      </c>
      <c r="AO75" s="18">
        <f>'[2]15 таб 2022'!$EA$14+'[2]15 таб 2022'!$EA$12</f>
        <v>56548.13922</v>
      </c>
      <c r="AP75" s="15" t="s">
        <v>181</v>
      </c>
      <c r="AQ75" s="22"/>
    </row>
    <row r="76" spans="1:43" s="7" customFormat="1" ht="12.75">
      <c r="A76" s="23" t="s">
        <v>179</v>
      </c>
      <c r="B76" s="24"/>
      <c r="C76" s="24"/>
      <c r="D76" s="24"/>
      <c r="E76" s="24"/>
      <c r="F76" s="25"/>
      <c r="G76" s="26" t="s">
        <v>176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7" t="s">
        <v>5</v>
      </c>
      <c r="AI76" s="27"/>
      <c r="AJ76" s="27"/>
      <c r="AK76" s="27"/>
      <c r="AL76" s="27"/>
      <c r="AM76" s="27"/>
      <c r="AN76" s="18">
        <f>'[1]Д3_НЕПОД_Пер'!$I$10</f>
        <v>94588.44910336792</v>
      </c>
      <c r="AO76" s="18">
        <f>'[2]15 таб 2022'!$EA$23</f>
        <v>48331.62844</v>
      </c>
      <c r="AP76" s="15" t="s">
        <v>181</v>
      </c>
      <c r="AQ76" s="22"/>
    </row>
    <row r="77" spans="1:43" s="7" customFormat="1" ht="12.75">
      <c r="A77" s="23" t="s">
        <v>180</v>
      </c>
      <c r="B77" s="24"/>
      <c r="C77" s="24"/>
      <c r="D77" s="24"/>
      <c r="E77" s="24"/>
      <c r="F77" s="25"/>
      <c r="G77" s="26" t="str">
        <f>'[2]15 таб 2022'!$B$24</f>
        <v>Средства на  страхование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7" t="s">
        <v>5</v>
      </c>
      <c r="AI77" s="27"/>
      <c r="AJ77" s="27"/>
      <c r="AK77" s="27"/>
      <c r="AL77" s="27"/>
      <c r="AM77" s="27"/>
      <c r="AN77" s="18"/>
      <c r="AO77" s="18">
        <f>'[2]15 таб 2022'!$EA$24</f>
        <v>341.07164000000006</v>
      </c>
      <c r="AP77" s="15" t="s">
        <v>181</v>
      </c>
      <c r="AQ77" s="22"/>
    </row>
    <row r="78" spans="1:43" s="7" customFormat="1" ht="12.75">
      <c r="A78" s="23" t="s">
        <v>53</v>
      </c>
      <c r="B78" s="24"/>
      <c r="C78" s="24"/>
      <c r="D78" s="24"/>
      <c r="E78" s="24"/>
      <c r="F78" s="25"/>
      <c r="G78" s="26" t="s">
        <v>156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7" t="s">
        <v>5</v>
      </c>
      <c r="AI78" s="27"/>
      <c r="AJ78" s="27"/>
      <c r="AK78" s="27"/>
      <c r="AL78" s="27"/>
      <c r="AM78" s="27"/>
      <c r="AN78" s="28">
        <f>-'[1]Д9_свод_Пер'!$J$20+'[1]Д9_свод_Пер'!$J$14+'[1]Д9_свод_Пер'!$J$15+'[1]Д9_свод_Пер'!$J$16</f>
        <v>-74583.08788954133</v>
      </c>
      <c r="AO78" s="28"/>
      <c r="AP78" s="29"/>
      <c r="AQ78" s="22"/>
    </row>
    <row r="79" spans="1:43" s="7" customFormat="1" ht="12.75">
      <c r="A79" s="30"/>
      <c r="B79" s="31"/>
      <c r="C79" s="31"/>
      <c r="D79" s="31"/>
      <c r="E79" s="31"/>
      <c r="F79" s="32"/>
      <c r="G79" s="26" t="s">
        <v>8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7"/>
      <c r="AI79" s="27"/>
      <c r="AJ79" s="27"/>
      <c r="AK79" s="27"/>
      <c r="AL79" s="27"/>
      <c r="AM79" s="27"/>
      <c r="AN79" s="28"/>
      <c r="AO79" s="28"/>
      <c r="AP79" s="29"/>
      <c r="AQ79" s="22"/>
    </row>
    <row r="80" spans="1:43" s="7" customFormat="1" ht="12.75">
      <c r="A80" s="33"/>
      <c r="B80" s="34"/>
      <c r="C80" s="34"/>
      <c r="D80" s="34"/>
      <c r="E80" s="34"/>
      <c r="F80" s="35"/>
      <c r="G80" s="26" t="s">
        <v>9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/>
      <c r="AI80" s="27"/>
      <c r="AJ80" s="27"/>
      <c r="AK80" s="27"/>
      <c r="AL80" s="27"/>
      <c r="AM80" s="27"/>
      <c r="AN80" s="28"/>
      <c r="AO80" s="28"/>
      <c r="AP80" s="29"/>
      <c r="AQ80" s="22"/>
    </row>
    <row r="81" spans="1:42" s="7" customFormat="1" ht="12.75">
      <c r="A81" s="23" t="s">
        <v>72</v>
      </c>
      <c r="B81" s="24"/>
      <c r="C81" s="24"/>
      <c r="D81" s="24"/>
      <c r="E81" s="24"/>
      <c r="F81" s="25"/>
      <c r="G81" s="26" t="s">
        <v>12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7" t="s">
        <v>5</v>
      </c>
      <c r="AI81" s="27"/>
      <c r="AJ81" s="27"/>
      <c r="AK81" s="27"/>
      <c r="AL81" s="27"/>
      <c r="AM81" s="27"/>
      <c r="AN81" s="38"/>
      <c r="AO81" s="38"/>
      <c r="AP81" s="29"/>
    </row>
    <row r="82" spans="1:42" s="7" customFormat="1" ht="12.75">
      <c r="A82" s="33"/>
      <c r="B82" s="34"/>
      <c r="C82" s="34"/>
      <c r="D82" s="34"/>
      <c r="E82" s="34"/>
      <c r="F82" s="35"/>
      <c r="G82" s="26" t="s">
        <v>75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7"/>
      <c r="AI82" s="27"/>
      <c r="AJ82" s="27"/>
      <c r="AK82" s="27"/>
      <c r="AL82" s="27"/>
      <c r="AM82" s="27"/>
      <c r="AN82" s="38"/>
      <c r="AO82" s="38"/>
      <c r="AP82" s="29"/>
    </row>
    <row r="83" spans="1:42" s="7" customFormat="1" ht="12.75">
      <c r="A83" s="23" t="s">
        <v>74</v>
      </c>
      <c r="B83" s="24"/>
      <c r="C83" s="24"/>
      <c r="D83" s="24"/>
      <c r="E83" s="24"/>
      <c r="F83" s="25"/>
      <c r="G83" s="26" t="s">
        <v>10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7" t="s">
        <v>5</v>
      </c>
      <c r="AI83" s="27"/>
      <c r="AJ83" s="27"/>
      <c r="AK83" s="27"/>
      <c r="AL83" s="27"/>
      <c r="AM83" s="27"/>
      <c r="AN83" s="38"/>
      <c r="AO83" s="38"/>
      <c r="AP83" s="29"/>
    </row>
    <row r="84" spans="1:42" s="7" customFormat="1" ht="12.75">
      <c r="A84" s="30"/>
      <c r="B84" s="31"/>
      <c r="C84" s="31"/>
      <c r="D84" s="31"/>
      <c r="E84" s="31"/>
      <c r="F84" s="32"/>
      <c r="G84" s="26" t="s">
        <v>76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7"/>
      <c r="AI84" s="27"/>
      <c r="AJ84" s="27"/>
      <c r="AK84" s="27"/>
      <c r="AL84" s="27"/>
      <c r="AM84" s="27"/>
      <c r="AN84" s="38"/>
      <c r="AO84" s="38"/>
      <c r="AP84" s="29"/>
    </row>
    <row r="85" spans="1:42" s="7" customFormat="1" ht="12.75">
      <c r="A85" s="33"/>
      <c r="B85" s="34"/>
      <c r="C85" s="34"/>
      <c r="D85" s="34"/>
      <c r="E85" s="34"/>
      <c r="F85" s="35"/>
      <c r="G85" s="26" t="s">
        <v>77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7"/>
      <c r="AI85" s="27"/>
      <c r="AJ85" s="27"/>
      <c r="AK85" s="27"/>
      <c r="AL85" s="27"/>
      <c r="AM85" s="27"/>
      <c r="AN85" s="38"/>
      <c r="AO85" s="38"/>
      <c r="AP85" s="29"/>
    </row>
    <row r="86" spans="1:42" s="7" customFormat="1" ht="12.75">
      <c r="A86" s="23" t="s">
        <v>23</v>
      </c>
      <c r="B86" s="24"/>
      <c r="C86" s="24"/>
      <c r="D86" s="24"/>
      <c r="E86" s="24"/>
      <c r="F86" s="25"/>
      <c r="G86" s="26" t="s">
        <v>157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7" t="s">
        <v>73</v>
      </c>
      <c r="AI86" s="27"/>
      <c r="AJ86" s="27"/>
      <c r="AK86" s="27"/>
      <c r="AL86" s="27"/>
      <c r="AM86" s="27"/>
      <c r="AN86" s="56">
        <v>10.70519449</v>
      </c>
      <c r="AO86" s="56">
        <v>9.392545</v>
      </c>
      <c r="AP86" s="29"/>
    </row>
    <row r="87" spans="1:42" s="7" customFormat="1" ht="12.75">
      <c r="A87" s="33"/>
      <c r="B87" s="34"/>
      <c r="C87" s="34"/>
      <c r="D87" s="34"/>
      <c r="E87" s="34"/>
      <c r="F87" s="35"/>
      <c r="G87" s="26" t="s">
        <v>78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7"/>
      <c r="AI87" s="27"/>
      <c r="AJ87" s="27"/>
      <c r="AK87" s="27"/>
      <c r="AL87" s="27"/>
      <c r="AM87" s="27"/>
      <c r="AN87" s="56"/>
      <c r="AO87" s="56"/>
      <c r="AP87" s="29"/>
    </row>
    <row r="88" spans="1:42" s="7" customFormat="1" ht="12.75">
      <c r="A88" s="23" t="s">
        <v>38</v>
      </c>
      <c r="B88" s="24"/>
      <c r="C88" s="24"/>
      <c r="D88" s="24"/>
      <c r="E88" s="24"/>
      <c r="F88" s="25"/>
      <c r="G88" s="26" t="s">
        <v>157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7" t="s">
        <v>5</v>
      </c>
      <c r="AI88" s="27"/>
      <c r="AJ88" s="27"/>
      <c r="AK88" s="27"/>
      <c r="AL88" s="27"/>
      <c r="AM88" s="27"/>
      <c r="AN88" s="38"/>
      <c r="AO88" s="38"/>
      <c r="AP88" s="29"/>
    </row>
    <row r="89" spans="1:42" s="7" customFormat="1" ht="12.75">
      <c r="A89" s="30"/>
      <c r="B89" s="31"/>
      <c r="C89" s="31"/>
      <c r="D89" s="31"/>
      <c r="E89" s="31"/>
      <c r="F89" s="32"/>
      <c r="G89" s="26" t="s">
        <v>81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7"/>
      <c r="AI89" s="27"/>
      <c r="AJ89" s="27"/>
      <c r="AK89" s="27"/>
      <c r="AL89" s="27"/>
      <c r="AM89" s="27"/>
      <c r="AN89" s="38"/>
      <c r="AO89" s="38"/>
      <c r="AP89" s="29"/>
    </row>
    <row r="90" spans="1:42" s="7" customFormat="1" ht="12.75">
      <c r="A90" s="30"/>
      <c r="B90" s="31"/>
      <c r="C90" s="31"/>
      <c r="D90" s="31"/>
      <c r="E90" s="31"/>
      <c r="F90" s="32"/>
      <c r="G90" s="26" t="s">
        <v>82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7"/>
      <c r="AI90" s="27"/>
      <c r="AJ90" s="27"/>
      <c r="AK90" s="27"/>
      <c r="AL90" s="27"/>
      <c r="AM90" s="27"/>
      <c r="AN90" s="38"/>
      <c r="AO90" s="38"/>
      <c r="AP90" s="29"/>
    </row>
    <row r="91" spans="1:42" s="7" customFormat="1" ht="12.75">
      <c r="A91" s="33"/>
      <c r="B91" s="34"/>
      <c r="C91" s="34"/>
      <c r="D91" s="34"/>
      <c r="E91" s="34"/>
      <c r="F91" s="35"/>
      <c r="G91" s="26" t="s">
        <v>83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7"/>
      <c r="AI91" s="27"/>
      <c r="AJ91" s="27"/>
      <c r="AK91" s="27"/>
      <c r="AL91" s="27"/>
      <c r="AM91" s="27"/>
      <c r="AN91" s="38"/>
      <c r="AO91" s="38"/>
      <c r="AP91" s="29"/>
    </row>
    <row r="92" spans="1:42" s="7" customFormat="1" ht="12.75">
      <c r="A92" s="23" t="s">
        <v>79</v>
      </c>
      <c r="B92" s="24"/>
      <c r="C92" s="24"/>
      <c r="D92" s="24"/>
      <c r="E92" s="24"/>
      <c r="F92" s="25"/>
      <c r="G92" s="26" t="s">
        <v>85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7" t="s">
        <v>80</v>
      </c>
      <c r="AI92" s="27"/>
      <c r="AJ92" s="27"/>
      <c r="AK92" s="27"/>
      <c r="AL92" s="27"/>
      <c r="AM92" s="27"/>
      <c r="AN92" s="27" t="s">
        <v>80</v>
      </c>
      <c r="AO92" s="27" t="s">
        <v>80</v>
      </c>
      <c r="AP92" s="39" t="s">
        <v>80</v>
      </c>
    </row>
    <row r="93" spans="1:42" s="7" customFormat="1" ht="12.75">
      <c r="A93" s="30"/>
      <c r="B93" s="31"/>
      <c r="C93" s="31"/>
      <c r="D93" s="31"/>
      <c r="E93" s="31"/>
      <c r="F93" s="32"/>
      <c r="G93" s="26" t="s">
        <v>86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7"/>
      <c r="AI93" s="27"/>
      <c r="AJ93" s="27"/>
      <c r="AK93" s="27"/>
      <c r="AL93" s="27"/>
      <c r="AM93" s="27"/>
      <c r="AN93" s="27"/>
      <c r="AO93" s="27"/>
      <c r="AP93" s="39"/>
    </row>
    <row r="94" spans="1:42" s="7" customFormat="1" ht="12.75">
      <c r="A94" s="30"/>
      <c r="B94" s="31"/>
      <c r="C94" s="31"/>
      <c r="D94" s="31"/>
      <c r="E94" s="31"/>
      <c r="F94" s="32"/>
      <c r="G94" s="26" t="s">
        <v>88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7"/>
      <c r="AI94" s="27"/>
      <c r="AJ94" s="27"/>
      <c r="AK94" s="27"/>
      <c r="AL94" s="27"/>
      <c r="AM94" s="27"/>
      <c r="AN94" s="27"/>
      <c r="AO94" s="27"/>
      <c r="AP94" s="39"/>
    </row>
    <row r="95" spans="1:42" s="7" customFormat="1" ht="12.75">
      <c r="A95" s="33"/>
      <c r="B95" s="34"/>
      <c r="C95" s="34"/>
      <c r="D95" s="34"/>
      <c r="E95" s="34"/>
      <c r="F95" s="35"/>
      <c r="G95" s="26" t="s">
        <v>87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7"/>
      <c r="AI95" s="27"/>
      <c r="AJ95" s="27"/>
      <c r="AK95" s="27"/>
      <c r="AL95" s="27"/>
      <c r="AM95" s="27"/>
      <c r="AN95" s="27"/>
      <c r="AO95" s="27"/>
      <c r="AP95" s="39"/>
    </row>
    <row r="96" spans="1:42" s="7" customFormat="1" ht="12.75">
      <c r="A96" s="23" t="s">
        <v>22</v>
      </c>
      <c r="B96" s="24"/>
      <c r="C96" s="24"/>
      <c r="D96" s="24"/>
      <c r="E96" s="24"/>
      <c r="F96" s="25"/>
      <c r="G96" s="26" t="s">
        <v>91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7" t="s">
        <v>94</v>
      </c>
      <c r="AI96" s="27"/>
      <c r="AJ96" s="27"/>
      <c r="AK96" s="27"/>
      <c r="AL96" s="27"/>
      <c r="AM96" s="27"/>
      <c r="AN96" s="38"/>
      <c r="AO96" s="38"/>
      <c r="AP96" s="29"/>
    </row>
    <row r="97" spans="1:42" s="7" customFormat="1" ht="12.75">
      <c r="A97" s="33"/>
      <c r="B97" s="34"/>
      <c r="C97" s="34"/>
      <c r="D97" s="34"/>
      <c r="E97" s="34"/>
      <c r="F97" s="35"/>
      <c r="G97" s="26" t="s">
        <v>92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7"/>
      <c r="AI97" s="27"/>
      <c r="AJ97" s="27"/>
      <c r="AK97" s="27"/>
      <c r="AL97" s="27"/>
      <c r="AM97" s="27"/>
      <c r="AN97" s="38"/>
      <c r="AO97" s="38"/>
      <c r="AP97" s="29"/>
    </row>
    <row r="98" spans="1:42" s="7" customFormat="1" ht="15" customHeight="1">
      <c r="A98" s="45" t="s">
        <v>90</v>
      </c>
      <c r="B98" s="45"/>
      <c r="C98" s="45"/>
      <c r="D98" s="45"/>
      <c r="E98" s="45"/>
      <c r="F98" s="45"/>
      <c r="G98" s="26" t="s">
        <v>93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41" t="s">
        <v>159</v>
      </c>
      <c r="AI98" s="41"/>
      <c r="AJ98" s="41"/>
      <c r="AK98" s="41"/>
      <c r="AL98" s="41"/>
      <c r="AM98" s="41"/>
      <c r="AN98" s="9"/>
      <c r="AO98" s="9">
        <v>168.901</v>
      </c>
      <c r="AP98" s="10"/>
    </row>
    <row r="99" spans="1:42" s="7" customFormat="1" ht="12.75">
      <c r="A99" s="23" t="s">
        <v>95</v>
      </c>
      <c r="B99" s="24"/>
      <c r="C99" s="24"/>
      <c r="D99" s="24"/>
      <c r="E99" s="24"/>
      <c r="F99" s="25"/>
      <c r="G99" s="26" t="s">
        <v>96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7" t="s">
        <v>159</v>
      </c>
      <c r="AI99" s="27"/>
      <c r="AJ99" s="27"/>
      <c r="AK99" s="27"/>
      <c r="AL99" s="27"/>
      <c r="AM99" s="27"/>
      <c r="AN99" s="38"/>
      <c r="AO99" s="38">
        <v>55.53</v>
      </c>
      <c r="AP99" s="29"/>
    </row>
    <row r="100" spans="1:42" s="7" customFormat="1" ht="12.75">
      <c r="A100" s="33"/>
      <c r="B100" s="34"/>
      <c r="C100" s="34"/>
      <c r="D100" s="34"/>
      <c r="E100" s="34"/>
      <c r="F100" s="35"/>
      <c r="G100" s="54" t="s">
        <v>182</v>
      </c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27"/>
      <c r="AI100" s="27"/>
      <c r="AJ100" s="27"/>
      <c r="AK100" s="27"/>
      <c r="AL100" s="27"/>
      <c r="AM100" s="27"/>
      <c r="AN100" s="38"/>
      <c r="AO100" s="38"/>
      <c r="AP100" s="29"/>
    </row>
    <row r="101" spans="1:42" s="7" customFormat="1" ht="12.75">
      <c r="A101" s="23" t="s">
        <v>97</v>
      </c>
      <c r="B101" s="24"/>
      <c r="C101" s="24"/>
      <c r="D101" s="24"/>
      <c r="E101" s="24"/>
      <c r="F101" s="25"/>
      <c r="G101" s="26" t="s">
        <v>101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7" t="s">
        <v>103</v>
      </c>
      <c r="AI101" s="27"/>
      <c r="AJ101" s="27"/>
      <c r="AK101" s="27"/>
      <c r="AL101" s="27"/>
      <c r="AM101" s="27"/>
      <c r="AN101" s="38"/>
      <c r="AO101" s="38"/>
      <c r="AP101" s="29"/>
    </row>
    <row r="102" spans="1:42" s="7" customFormat="1" ht="12.75">
      <c r="A102" s="33"/>
      <c r="B102" s="34"/>
      <c r="C102" s="34"/>
      <c r="D102" s="34"/>
      <c r="E102" s="34"/>
      <c r="F102" s="35"/>
      <c r="G102" s="26" t="s">
        <v>102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7"/>
      <c r="AI102" s="27"/>
      <c r="AJ102" s="27"/>
      <c r="AK102" s="27"/>
      <c r="AL102" s="27"/>
      <c r="AM102" s="27"/>
      <c r="AN102" s="38"/>
      <c r="AO102" s="38"/>
      <c r="AP102" s="29"/>
    </row>
    <row r="103" spans="1:42" s="7" customFormat="1" ht="12.75">
      <c r="A103" s="23" t="s">
        <v>98</v>
      </c>
      <c r="B103" s="24"/>
      <c r="C103" s="24"/>
      <c r="D103" s="24"/>
      <c r="E103" s="24"/>
      <c r="F103" s="25"/>
      <c r="G103" s="26" t="s">
        <v>104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7" t="s">
        <v>103</v>
      </c>
      <c r="AI103" s="27"/>
      <c r="AJ103" s="27"/>
      <c r="AK103" s="27"/>
      <c r="AL103" s="27"/>
      <c r="AM103" s="27"/>
      <c r="AN103" s="38"/>
      <c r="AO103" s="38"/>
      <c r="AP103" s="29"/>
    </row>
    <row r="104" spans="1:42" s="7" customFormat="1" ht="12.75">
      <c r="A104" s="33"/>
      <c r="B104" s="34"/>
      <c r="C104" s="34"/>
      <c r="D104" s="34"/>
      <c r="E104" s="34"/>
      <c r="F104" s="35"/>
      <c r="G104" s="26" t="s">
        <v>105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7"/>
      <c r="AI104" s="27"/>
      <c r="AJ104" s="27"/>
      <c r="AK104" s="27"/>
      <c r="AL104" s="27"/>
      <c r="AM104" s="27"/>
      <c r="AN104" s="38"/>
      <c r="AO104" s="38"/>
      <c r="AP104" s="29"/>
    </row>
    <row r="105" spans="1:42" s="7" customFormat="1" ht="12.75">
      <c r="A105" s="23" t="s">
        <v>99</v>
      </c>
      <c r="B105" s="24"/>
      <c r="C105" s="24"/>
      <c r="D105" s="24"/>
      <c r="E105" s="24"/>
      <c r="F105" s="25"/>
      <c r="G105" s="26" t="s">
        <v>106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7" t="s">
        <v>103</v>
      </c>
      <c r="AI105" s="27"/>
      <c r="AJ105" s="27"/>
      <c r="AK105" s="27"/>
      <c r="AL105" s="27"/>
      <c r="AM105" s="27"/>
      <c r="AN105" s="38"/>
      <c r="AO105" s="38"/>
      <c r="AP105" s="29"/>
    </row>
    <row r="106" spans="1:42" s="7" customFormat="1" ht="12.75">
      <c r="A106" s="33"/>
      <c r="B106" s="34"/>
      <c r="C106" s="34"/>
      <c r="D106" s="34"/>
      <c r="E106" s="34"/>
      <c r="F106" s="35"/>
      <c r="G106" s="26" t="s">
        <v>107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7"/>
      <c r="AI106" s="27"/>
      <c r="AJ106" s="27"/>
      <c r="AK106" s="27"/>
      <c r="AL106" s="27"/>
      <c r="AM106" s="27"/>
      <c r="AN106" s="38"/>
      <c r="AO106" s="38"/>
      <c r="AP106" s="29"/>
    </row>
    <row r="107" spans="1:42" s="7" customFormat="1" ht="12.75">
      <c r="A107" s="23" t="s">
        <v>100</v>
      </c>
      <c r="B107" s="24"/>
      <c r="C107" s="24"/>
      <c r="D107" s="24"/>
      <c r="E107" s="24"/>
      <c r="F107" s="25"/>
      <c r="G107" s="26" t="s">
        <v>109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7" t="s">
        <v>103</v>
      </c>
      <c r="AI107" s="27"/>
      <c r="AJ107" s="27"/>
      <c r="AK107" s="27"/>
      <c r="AL107" s="27"/>
      <c r="AM107" s="27"/>
      <c r="AN107" s="38"/>
      <c r="AO107" s="38"/>
      <c r="AP107" s="29"/>
    </row>
    <row r="108" spans="1:42" s="7" customFormat="1" ht="12.75">
      <c r="A108" s="33"/>
      <c r="B108" s="34"/>
      <c r="C108" s="34"/>
      <c r="D108" s="34"/>
      <c r="E108" s="34"/>
      <c r="F108" s="35"/>
      <c r="G108" s="26" t="s">
        <v>108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7"/>
      <c r="AI108" s="27"/>
      <c r="AJ108" s="27"/>
      <c r="AK108" s="27"/>
      <c r="AL108" s="27"/>
      <c r="AM108" s="27"/>
      <c r="AN108" s="38"/>
      <c r="AO108" s="38"/>
      <c r="AP108" s="29"/>
    </row>
    <row r="109" spans="1:42" s="7" customFormat="1" ht="15" customHeight="1">
      <c r="A109" s="40" t="s">
        <v>112</v>
      </c>
      <c r="B109" s="40"/>
      <c r="C109" s="40"/>
      <c r="D109" s="40"/>
      <c r="E109" s="40"/>
      <c r="F109" s="40"/>
      <c r="G109" s="26" t="s">
        <v>110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41" t="s">
        <v>111</v>
      </c>
      <c r="AI109" s="41"/>
      <c r="AJ109" s="41"/>
      <c r="AK109" s="41"/>
      <c r="AL109" s="41"/>
      <c r="AM109" s="41"/>
      <c r="AN109" s="9"/>
      <c r="AO109" s="9">
        <v>938.475</v>
      </c>
      <c r="AP109" s="10"/>
    </row>
    <row r="110" spans="1:42" s="7" customFormat="1" ht="12.75">
      <c r="A110" s="23" t="s">
        <v>115</v>
      </c>
      <c r="B110" s="24"/>
      <c r="C110" s="24"/>
      <c r="D110" s="24"/>
      <c r="E110" s="24"/>
      <c r="F110" s="25"/>
      <c r="G110" s="26" t="s">
        <v>113</v>
      </c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7" t="s">
        <v>111</v>
      </c>
      <c r="AI110" s="27"/>
      <c r="AJ110" s="27"/>
      <c r="AK110" s="27"/>
      <c r="AL110" s="27"/>
      <c r="AM110" s="27"/>
      <c r="AN110" s="38"/>
      <c r="AO110" s="38">
        <v>293.16</v>
      </c>
      <c r="AP110" s="29"/>
    </row>
    <row r="111" spans="1:42" s="7" customFormat="1" ht="12.75">
      <c r="A111" s="33"/>
      <c r="B111" s="34"/>
      <c r="C111" s="34"/>
      <c r="D111" s="34"/>
      <c r="E111" s="34"/>
      <c r="F111" s="35"/>
      <c r="G111" s="26" t="s">
        <v>114</v>
      </c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7"/>
      <c r="AI111" s="27"/>
      <c r="AJ111" s="27"/>
      <c r="AK111" s="27"/>
      <c r="AL111" s="27"/>
      <c r="AM111" s="27"/>
      <c r="AN111" s="38"/>
      <c r="AO111" s="38"/>
      <c r="AP111" s="29"/>
    </row>
    <row r="112" spans="1:42" s="7" customFormat="1" ht="15" customHeight="1">
      <c r="A112" s="40" t="s">
        <v>116</v>
      </c>
      <c r="B112" s="40"/>
      <c r="C112" s="40"/>
      <c r="D112" s="40"/>
      <c r="E112" s="40"/>
      <c r="F112" s="40"/>
      <c r="G112" s="26" t="s">
        <v>117</v>
      </c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41" t="s">
        <v>84</v>
      </c>
      <c r="AI112" s="41"/>
      <c r="AJ112" s="41"/>
      <c r="AK112" s="41"/>
      <c r="AL112" s="41"/>
      <c r="AM112" s="41"/>
      <c r="AN112" s="9"/>
      <c r="AO112" s="9">
        <v>254.39000000000001</v>
      </c>
      <c r="AP112" s="10"/>
    </row>
    <row r="113" spans="1:42" s="7" customFormat="1" ht="12.75">
      <c r="A113" s="23" t="s">
        <v>120</v>
      </c>
      <c r="B113" s="24"/>
      <c r="C113" s="24"/>
      <c r="D113" s="24"/>
      <c r="E113" s="24"/>
      <c r="F113" s="25"/>
      <c r="G113" s="26" t="s">
        <v>118</v>
      </c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7" t="s">
        <v>5</v>
      </c>
      <c r="AI113" s="27"/>
      <c r="AJ113" s="27"/>
      <c r="AK113" s="27"/>
      <c r="AL113" s="27"/>
      <c r="AM113" s="27"/>
      <c r="AN113" s="38"/>
      <c r="AO113" s="38">
        <v>390.925</v>
      </c>
      <c r="AP113" s="29"/>
    </row>
    <row r="114" spans="1:42" s="7" customFormat="1" ht="12.75">
      <c r="A114" s="33"/>
      <c r="B114" s="34"/>
      <c r="C114" s="34"/>
      <c r="D114" s="34"/>
      <c r="E114" s="34"/>
      <c r="F114" s="35"/>
      <c r="G114" s="26" t="s">
        <v>119</v>
      </c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7"/>
      <c r="AI114" s="27"/>
      <c r="AJ114" s="27"/>
      <c r="AK114" s="27"/>
      <c r="AL114" s="27"/>
      <c r="AM114" s="27"/>
      <c r="AN114" s="38"/>
      <c r="AO114" s="38"/>
      <c r="AP114" s="29"/>
    </row>
    <row r="115" spans="1:42" s="7" customFormat="1" ht="12.75">
      <c r="A115" s="23" t="s">
        <v>121</v>
      </c>
      <c r="B115" s="24"/>
      <c r="C115" s="24"/>
      <c r="D115" s="24"/>
      <c r="E115" s="24"/>
      <c r="F115" s="25"/>
      <c r="G115" s="26" t="s">
        <v>122</v>
      </c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7" t="s">
        <v>5</v>
      </c>
      <c r="AI115" s="27"/>
      <c r="AJ115" s="27"/>
      <c r="AK115" s="27"/>
      <c r="AL115" s="27"/>
      <c r="AM115" s="27"/>
      <c r="AN115" s="38"/>
      <c r="AO115" s="38"/>
      <c r="AP115" s="29"/>
    </row>
    <row r="116" spans="1:42" s="7" customFormat="1" ht="12.75">
      <c r="A116" s="33"/>
      <c r="B116" s="34"/>
      <c r="C116" s="34"/>
      <c r="D116" s="34"/>
      <c r="E116" s="34"/>
      <c r="F116" s="35"/>
      <c r="G116" s="26" t="s">
        <v>123</v>
      </c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7"/>
      <c r="AI116" s="27"/>
      <c r="AJ116" s="27"/>
      <c r="AK116" s="27"/>
      <c r="AL116" s="27"/>
      <c r="AM116" s="27"/>
      <c r="AN116" s="38"/>
      <c r="AO116" s="38"/>
      <c r="AP116" s="29"/>
    </row>
    <row r="117" spans="1:42" s="7" customFormat="1" ht="12.75">
      <c r="A117" s="23" t="s">
        <v>124</v>
      </c>
      <c r="B117" s="24"/>
      <c r="C117" s="24"/>
      <c r="D117" s="24"/>
      <c r="E117" s="24"/>
      <c r="F117" s="25"/>
      <c r="G117" s="26" t="s">
        <v>125</v>
      </c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7" t="s">
        <v>84</v>
      </c>
      <c r="AI117" s="27"/>
      <c r="AJ117" s="27"/>
      <c r="AK117" s="27"/>
      <c r="AL117" s="27"/>
      <c r="AM117" s="27"/>
      <c r="AN117" s="38"/>
      <c r="AO117" s="27" t="s">
        <v>80</v>
      </c>
      <c r="AP117" s="39" t="s">
        <v>80</v>
      </c>
    </row>
    <row r="118" spans="1:42" s="7" customFormat="1" ht="12.75">
      <c r="A118" s="30"/>
      <c r="B118" s="31"/>
      <c r="C118" s="31"/>
      <c r="D118" s="31"/>
      <c r="E118" s="31"/>
      <c r="F118" s="32"/>
      <c r="G118" s="26" t="s">
        <v>126</v>
      </c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7"/>
      <c r="AI118" s="27"/>
      <c r="AJ118" s="27"/>
      <c r="AK118" s="27"/>
      <c r="AL118" s="27"/>
      <c r="AM118" s="27"/>
      <c r="AN118" s="38"/>
      <c r="AO118" s="27"/>
      <c r="AP118" s="39"/>
    </row>
    <row r="119" spans="1:42" s="7" customFormat="1" ht="12.75" customHeight="1">
      <c r="A119" s="33"/>
      <c r="B119" s="34"/>
      <c r="C119" s="34"/>
      <c r="D119" s="34"/>
      <c r="E119" s="34"/>
      <c r="F119" s="35"/>
      <c r="G119" s="26" t="s">
        <v>127</v>
      </c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7"/>
      <c r="AI119" s="27"/>
      <c r="AJ119" s="27"/>
      <c r="AK119" s="27"/>
      <c r="AL119" s="27"/>
      <c r="AM119" s="27"/>
      <c r="AN119" s="38"/>
      <c r="AO119" s="27"/>
      <c r="AP119" s="39"/>
    </row>
    <row r="120" s="8" customFormat="1" ht="12.75"/>
    <row r="121" s="8" customFormat="1" ht="12.75">
      <c r="A121" s="8" t="s">
        <v>11</v>
      </c>
    </row>
    <row r="122" spans="1:42" s="7" customFormat="1" ht="12.75" customHeight="1">
      <c r="A122" s="36" t="s">
        <v>128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</row>
    <row r="123" spans="1:42" s="7" customFormat="1" ht="12.75" customHeight="1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</row>
    <row r="124" spans="1:42" s="7" customFormat="1" ht="12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</row>
    <row r="125" spans="1:42" s="7" customFormat="1" ht="12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</row>
    <row r="126" spans="1:42" s="7" customFormat="1" ht="12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</row>
    <row r="127" spans="1:42" s="7" customFormat="1" ht="12.75" customHeight="1">
      <c r="A127" s="36" t="s">
        <v>129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</row>
    <row r="128" spans="1:42" s="7" customFormat="1" ht="12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</row>
    <row r="129" spans="1:42" s="7" customFormat="1" ht="12.75" customHeight="1">
      <c r="A129" s="36" t="s">
        <v>158</v>
      </c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</row>
    <row r="130" spans="1:42" s="7" customFormat="1" ht="12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</row>
    <row r="131" spans="1:42" s="7" customFormat="1" ht="12.75" customHeight="1">
      <c r="A131" s="36" t="s">
        <v>160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</row>
    <row r="132" spans="1:42" s="7" customFormat="1" ht="12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</row>
    <row r="133" spans="1:42" s="7" customFormat="1" ht="12.75" customHeight="1">
      <c r="A133" s="36" t="s">
        <v>130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</row>
    <row r="134" spans="1:42" s="7" customFormat="1" ht="12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</row>
  </sheetData>
  <sheetProtection/>
  <mergeCells count="313">
    <mergeCell ref="A30:F30"/>
    <mergeCell ref="A31:F31"/>
    <mergeCell ref="A77:F77"/>
    <mergeCell ref="G77:AG77"/>
    <mergeCell ref="AH77:AM77"/>
    <mergeCell ref="AH32:AM32"/>
    <mergeCell ref="AH33:AM33"/>
    <mergeCell ref="AH34:AM34"/>
    <mergeCell ref="A32:F32"/>
    <mergeCell ref="A33:F33"/>
    <mergeCell ref="A34:F34"/>
    <mergeCell ref="A35:F35"/>
    <mergeCell ref="A36:F36"/>
    <mergeCell ref="AH28:AM28"/>
    <mergeCell ref="G32:AG32"/>
    <mergeCell ref="G33:AG33"/>
    <mergeCell ref="AH30:AM31"/>
    <mergeCell ref="A29:F29"/>
    <mergeCell ref="AH24:AM24"/>
    <mergeCell ref="G20:AG20"/>
    <mergeCell ref="AH20:AM20"/>
    <mergeCell ref="G22:AG22"/>
    <mergeCell ref="AH21:AM21"/>
    <mergeCell ref="AH22:AM22"/>
    <mergeCell ref="AH23:AM23"/>
    <mergeCell ref="G23:AG23"/>
    <mergeCell ref="G21:AG21"/>
    <mergeCell ref="A40:F40"/>
    <mergeCell ref="G40:AG40"/>
    <mergeCell ref="AH40:AM40"/>
    <mergeCell ref="A39:F39"/>
    <mergeCell ref="AH46:AM47"/>
    <mergeCell ref="AN46:AN47"/>
    <mergeCell ref="G47:AG47"/>
    <mergeCell ref="AH41:AM43"/>
    <mergeCell ref="G42:AG42"/>
    <mergeCell ref="G48:AG48"/>
    <mergeCell ref="G34:AG34"/>
    <mergeCell ref="G62:AG62"/>
    <mergeCell ref="AO49:AO50"/>
    <mergeCell ref="AP49:AP50"/>
    <mergeCell ref="G51:AG51"/>
    <mergeCell ref="AH51:AM51"/>
    <mergeCell ref="AP60:AP63"/>
    <mergeCell ref="G49:AG49"/>
    <mergeCell ref="G55:AG55"/>
    <mergeCell ref="AO64:AO65"/>
    <mergeCell ref="AP64:AP65"/>
    <mergeCell ref="G65:AG65"/>
    <mergeCell ref="AO60:AO63"/>
    <mergeCell ref="AN53:AN55"/>
    <mergeCell ref="AO53:AO55"/>
    <mergeCell ref="AH59:AM59"/>
    <mergeCell ref="AH57:AM57"/>
    <mergeCell ref="A60:F63"/>
    <mergeCell ref="G60:AG60"/>
    <mergeCell ref="A64:F65"/>
    <mergeCell ref="G64:AG64"/>
    <mergeCell ref="AH64:AM65"/>
    <mergeCell ref="AN64:AN65"/>
    <mergeCell ref="G63:AG63"/>
    <mergeCell ref="AH60:AM63"/>
    <mergeCell ref="AN60:AN63"/>
    <mergeCell ref="G61:AG61"/>
    <mergeCell ref="A66:F73"/>
    <mergeCell ref="G66:AG66"/>
    <mergeCell ref="AH66:AM73"/>
    <mergeCell ref="AN66:AN73"/>
    <mergeCell ref="G67:AG67"/>
    <mergeCell ref="G68:AG68"/>
    <mergeCell ref="G71:AG71"/>
    <mergeCell ref="G73:AG73"/>
    <mergeCell ref="G69:AG69"/>
    <mergeCell ref="G70:AG70"/>
    <mergeCell ref="V13:AP13"/>
    <mergeCell ref="G89:AG89"/>
    <mergeCell ref="A86:F87"/>
    <mergeCell ref="G86:AG86"/>
    <mergeCell ref="AH86:AM87"/>
    <mergeCell ref="AN86:AN87"/>
    <mergeCell ref="AO86:AO87"/>
    <mergeCell ref="AP86:AP87"/>
    <mergeCell ref="AO66:AO73"/>
    <mergeCell ref="AP66:AP73"/>
    <mergeCell ref="A83:F85"/>
    <mergeCell ref="G83:AG83"/>
    <mergeCell ref="AH83:AM85"/>
    <mergeCell ref="AN83:AN85"/>
    <mergeCell ref="G84:AG84"/>
    <mergeCell ref="G85:AG85"/>
    <mergeCell ref="AO83:AO85"/>
    <mergeCell ref="AP83:AP85"/>
    <mergeCell ref="AO88:AO91"/>
    <mergeCell ref="AP88:AP91"/>
    <mergeCell ref="G93:AG93"/>
    <mergeCell ref="G95:AG95"/>
    <mergeCell ref="AP92:AP95"/>
    <mergeCell ref="G88:AG88"/>
    <mergeCell ref="AH88:AM91"/>
    <mergeCell ref="AN88:AN91"/>
    <mergeCell ref="AP99:AP100"/>
    <mergeCell ref="G100:AG100"/>
    <mergeCell ref="AH96:AM97"/>
    <mergeCell ref="AO96:AO97"/>
    <mergeCell ref="AN96:AN97"/>
    <mergeCell ref="G97:AG97"/>
    <mergeCell ref="G96:AG96"/>
    <mergeCell ref="AO99:AO100"/>
    <mergeCell ref="F14:AN14"/>
    <mergeCell ref="F15:AN15"/>
    <mergeCell ref="AC16:AH16"/>
    <mergeCell ref="AI16:AJ16"/>
    <mergeCell ref="AK16:AN16"/>
    <mergeCell ref="AP96:AP97"/>
    <mergeCell ref="A96:F97"/>
    <mergeCell ref="AH92:AM95"/>
    <mergeCell ref="AN92:AN95"/>
    <mergeCell ref="AO92:AO95"/>
    <mergeCell ref="G119:AG119"/>
    <mergeCell ref="AH117:AM119"/>
    <mergeCell ref="AN117:AN119"/>
    <mergeCell ref="G118:AG118"/>
    <mergeCell ref="G117:AG117"/>
    <mergeCell ref="AH99:AM100"/>
    <mergeCell ref="AN99:AN100"/>
    <mergeCell ref="G113:AG113"/>
    <mergeCell ref="G102:AG102"/>
    <mergeCell ref="AO113:AO114"/>
    <mergeCell ref="AP113:AP114"/>
    <mergeCell ref="A81:F82"/>
    <mergeCell ref="G81:AG81"/>
    <mergeCell ref="AH81:AM82"/>
    <mergeCell ref="AN81:AN82"/>
    <mergeCell ref="AO81:AO82"/>
    <mergeCell ref="AN105:AN106"/>
    <mergeCell ref="AP81:AP82"/>
    <mergeCell ref="A110:F111"/>
    <mergeCell ref="A113:F114"/>
    <mergeCell ref="A115:F116"/>
    <mergeCell ref="G82:AG82"/>
    <mergeCell ref="G94:AG94"/>
    <mergeCell ref="A99:F100"/>
    <mergeCell ref="G99:AG99"/>
    <mergeCell ref="G103:AG103"/>
    <mergeCell ref="A103:F104"/>
    <mergeCell ref="A105:F106"/>
    <mergeCell ref="G90:AG90"/>
    <mergeCell ref="A92:F95"/>
    <mergeCell ref="G92:AG92"/>
    <mergeCell ref="A98:F98"/>
    <mergeCell ref="A88:F91"/>
    <mergeCell ref="G98:AG98"/>
    <mergeCell ref="AH98:AM98"/>
    <mergeCell ref="G91:AG91"/>
    <mergeCell ref="AN107:AN108"/>
    <mergeCell ref="AH25:AM25"/>
    <mergeCell ref="G72:AG72"/>
    <mergeCell ref="G29:AG29"/>
    <mergeCell ref="G38:AG38"/>
    <mergeCell ref="G35:AG35"/>
    <mergeCell ref="G87:AG87"/>
    <mergeCell ref="G59:AG59"/>
    <mergeCell ref="G76:AG76"/>
    <mergeCell ref="G54:AG54"/>
    <mergeCell ref="AH44:AM45"/>
    <mergeCell ref="AO44:AO45"/>
    <mergeCell ref="G36:AG36"/>
    <mergeCell ref="G27:AG27"/>
    <mergeCell ref="G41:AG41"/>
    <mergeCell ref="G25:AG25"/>
    <mergeCell ref="AH26:AM26"/>
    <mergeCell ref="AH27:AM27"/>
    <mergeCell ref="G28:AG28"/>
    <mergeCell ref="G24:AG24"/>
    <mergeCell ref="G31:AG31"/>
    <mergeCell ref="G30:AG30"/>
    <mergeCell ref="G26:AG26"/>
    <mergeCell ref="AO46:AO47"/>
    <mergeCell ref="AH29:AM29"/>
    <mergeCell ref="AH39:AM39"/>
    <mergeCell ref="G45:AG45"/>
    <mergeCell ref="AO41:AO43"/>
    <mergeCell ref="AP41:AP43"/>
    <mergeCell ref="AP44:AP45"/>
    <mergeCell ref="AP53:AP55"/>
    <mergeCell ref="AP46:AP47"/>
    <mergeCell ref="AH58:AM58"/>
    <mergeCell ref="AN41:AN43"/>
    <mergeCell ref="AN44:AN45"/>
    <mergeCell ref="AN49:AN50"/>
    <mergeCell ref="AH53:AM55"/>
    <mergeCell ref="AH56:AM56"/>
    <mergeCell ref="AH52:AM52"/>
    <mergeCell ref="AH49:AM50"/>
    <mergeCell ref="AH48:AM48"/>
    <mergeCell ref="AH35:AM35"/>
    <mergeCell ref="AH36:AM36"/>
    <mergeCell ref="A59:F59"/>
    <mergeCell ref="A41:F43"/>
    <mergeCell ref="A44:F45"/>
    <mergeCell ref="A53:F55"/>
    <mergeCell ref="A56:F56"/>
    <mergeCell ref="A57:F57"/>
    <mergeCell ref="A51:F51"/>
    <mergeCell ref="A49:F50"/>
    <mergeCell ref="A46:F47"/>
    <mergeCell ref="A52:F52"/>
    <mergeCell ref="A58:F58"/>
    <mergeCell ref="A48:F48"/>
    <mergeCell ref="G58:AG58"/>
    <mergeCell ref="G39:AG39"/>
    <mergeCell ref="G56:AG56"/>
    <mergeCell ref="G57:AG57"/>
    <mergeCell ref="G52:AG52"/>
    <mergeCell ref="G50:AG50"/>
    <mergeCell ref="G46:AG46"/>
    <mergeCell ref="G53:AG53"/>
    <mergeCell ref="G43:AG43"/>
    <mergeCell ref="G44:AG44"/>
    <mergeCell ref="A27:F27"/>
    <mergeCell ref="A19:F19"/>
    <mergeCell ref="A20:F20"/>
    <mergeCell ref="A23:F23"/>
    <mergeCell ref="A25:F25"/>
    <mergeCell ref="A28:F28"/>
    <mergeCell ref="A24:F24"/>
    <mergeCell ref="A21:F21"/>
    <mergeCell ref="A26:F26"/>
    <mergeCell ref="A22:F22"/>
    <mergeCell ref="A6:AP6"/>
    <mergeCell ref="A7:AP7"/>
    <mergeCell ref="A8:AP8"/>
    <mergeCell ref="A9:AP9"/>
    <mergeCell ref="AH18:AM18"/>
    <mergeCell ref="AH19:AM19"/>
    <mergeCell ref="G18:AG18"/>
    <mergeCell ref="G19:AG19"/>
    <mergeCell ref="A18:F18"/>
    <mergeCell ref="AN18:AO18"/>
    <mergeCell ref="A133:AP134"/>
    <mergeCell ref="A10:AP10"/>
    <mergeCell ref="A37:F38"/>
    <mergeCell ref="G37:AG37"/>
    <mergeCell ref="AH37:AM38"/>
    <mergeCell ref="AN37:AN38"/>
    <mergeCell ref="AO37:AO38"/>
    <mergeCell ref="AH103:AM104"/>
    <mergeCell ref="AN103:AN104"/>
    <mergeCell ref="AP37:AP38"/>
    <mergeCell ref="AP103:AP104"/>
    <mergeCell ref="G104:AG104"/>
    <mergeCell ref="AP105:AP106"/>
    <mergeCell ref="A131:AP132"/>
    <mergeCell ref="G110:AG110"/>
    <mergeCell ref="AO110:AO111"/>
    <mergeCell ref="AP110:AP111"/>
    <mergeCell ref="AH110:AM111"/>
    <mergeCell ref="AO107:AO108"/>
    <mergeCell ref="AP107:AP108"/>
    <mergeCell ref="A101:F102"/>
    <mergeCell ref="AH101:AM102"/>
    <mergeCell ref="AN101:AN102"/>
    <mergeCell ref="AO101:AO102"/>
    <mergeCell ref="G101:AG101"/>
    <mergeCell ref="G106:AG106"/>
    <mergeCell ref="AO105:AO106"/>
    <mergeCell ref="AO103:AO104"/>
    <mergeCell ref="AP101:AP102"/>
    <mergeCell ref="A109:F109"/>
    <mergeCell ref="G109:AG109"/>
    <mergeCell ref="AH109:AM109"/>
    <mergeCell ref="AH105:AM106"/>
    <mergeCell ref="G108:AG108"/>
    <mergeCell ref="G105:AG105"/>
    <mergeCell ref="A107:F108"/>
    <mergeCell ref="G107:AG107"/>
    <mergeCell ref="AH107:AM108"/>
    <mergeCell ref="A112:F112"/>
    <mergeCell ref="G112:AG112"/>
    <mergeCell ref="AH112:AM112"/>
    <mergeCell ref="G111:AG111"/>
    <mergeCell ref="G116:AG116"/>
    <mergeCell ref="A122:AP126"/>
    <mergeCell ref="AN110:AN111"/>
    <mergeCell ref="AH113:AM114"/>
    <mergeCell ref="AN113:AN114"/>
    <mergeCell ref="G114:AG114"/>
    <mergeCell ref="A127:AP128"/>
    <mergeCell ref="A129:AP130"/>
    <mergeCell ref="AH115:AM116"/>
    <mergeCell ref="AN115:AN116"/>
    <mergeCell ref="AO115:AO116"/>
    <mergeCell ref="AP115:AP116"/>
    <mergeCell ref="G115:AG115"/>
    <mergeCell ref="AO117:AO119"/>
    <mergeCell ref="A117:F119"/>
    <mergeCell ref="AP117:AP119"/>
    <mergeCell ref="AO78:AO80"/>
    <mergeCell ref="AP78:AP80"/>
    <mergeCell ref="G79:AG79"/>
    <mergeCell ref="G80:AG80"/>
    <mergeCell ref="A78:F80"/>
    <mergeCell ref="G78:AG78"/>
    <mergeCell ref="AH78:AM80"/>
    <mergeCell ref="AN78:AN80"/>
    <mergeCell ref="A74:F74"/>
    <mergeCell ref="G75:AG75"/>
    <mergeCell ref="AH74:AM74"/>
    <mergeCell ref="AH75:AM75"/>
    <mergeCell ref="AH76:AM76"/>
    <mergeCell ref="A75:F75"/>
    <mergeCell ref="A76:F76"/>
    <mergeCell ref="G74:AG7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5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Попов Г.А.</cp:lastModifiedBy>
  <cp:lastPrinted>2015-02-24T07:47:12Z</cp:lastPrinted>
  <dcterms:created xsi:type="dcterms:W3CDTF">2004-09-19T06:34:55Z</dcterms:created>
  <dcterms:modified xsi:type="dcterms:W3CDTF">2023-04-05T07:12:31Z</dcterms:modified>
  <cp:category/>
  <cp:version/>
  <cp:contentType/>
  <cp:contentStatus/>
</cp:coreProperties>
</file>